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Лист1!$A$15:$Y$15</definedName>
    <definedName name="_xlnm.Print_Titles" localSheetId="0">Лист1!$5:$14</definedName>
    <definedName name="_xlnm.Print_Area" localSheetId="0">Лист1!$A$1:$AA$64</definedName>
  </definedNames>
  <calcPr calcId="162913"/>
</workbook>
</file>

<file path=xl/calcChain.xml><?xml version="1.0" encoding="utf-8"?>
<calcChain xmlns="http://schemas.openxmlformats.org/spreadsheetml/2006/main">
  <c r="M25" i="1" l="1"/>
  <c r="M19" i="1" s="1"/>
  <c r="N56" i="1" l="1"/>
  <c r="N55" i="1"/>
  <c r="N52" i="1" s="1"/>
  <c r="N54" i="1"/>
  <c r="N51" i="1" s="1"/>
  <c r="N47" i="1"/>
  <c r="N64" i="1" s="1"/>
  <c r="N42" i="1"/>
  <c r="N36" i="1" s="1"/>
  <c r="N41" i="1"/>
  <c r="N40" i="1"/>
  <c r="N39" i="1" s="1"/>
  <c r="N38" i="1"/>
  <c r="N37" i="1"/>
  <c r="N33" i="1"/>
  <c r="N30" i="1"/>
  <c r="N27" i="1"/>
  <c r="N26" i="1"/>
  <c r="N25" i="1"/>
  <c r="N19" i="1"/>
  <c r="N46" i="1" s="1"/>
  <c r="N45" i="1" s="1"/>
  <c r="N24" i="1" l="1"/>
  <c r="N18" i="1" s="1"/>
  <c r="N53" i="1"/>
  <c r="N60" i="1"/>
  <c r="N50" i="1"/>
  <c r="N20" i="1"/>
  <c r="L55" i="1"/>
  <c r="L54" i="1"/>
  <c r="N63" i="1" l="1"/>
  <c r="N62" i="1" s="1"/>
  <c r="N59" i="1"/>
  <c r="O54" i="1"/>
  <c r="O47" i="1"/>
  <c r="O64" i="1" s="1"/>
  <c r="O41" i="1"/>
  <c r="O37" i="1"/>
  <c r="O38" i="1"/>
  <c r="O26" i="1"/>
  <c r="O20" i="1" s="1"/>
  <c r="P26" i="1"/>
  <c r="K41" i="1" l="1"/>
  <c r="K54" i="1" l="1"/>
  <c r="L41" i="1" l="1"/>
  <c r="M41" i="1"/>
  <c r="J26" i="1" l="1"/>
  <c r="K26" i="1"/>
  <c r="L26" i="1"/>
  <c r="M26" i="1"/>
  <c r="K25" i="1"/>
  <c r="L25" i="1"/>
  <c r="J25" i="1"/>
  <c r="H25" i="1"/>
  <c r="G35" i="1"/>
  <c r="G34" i="1"/>
  <c r="P33" i="1"/>
  <c r="O33" i="1"/>
  <c r="M33" i="1"/>
  <c r="L33" i="1"/>
  <c r="K33" i="1"/>
  <c r="J33" i="1"/>
  <c r="I33" i="1"/>
  <c r="H33" i="1"/>
  <c r="G33" i="1" l="1"/>
  <c r="J41" i="1"/>
  <c r="H37" i="1" l="1"/>
  <c r="I37" i="1"/>
  <c r="J37" i="1"/>
  <c r="K37" i="1"/>
  <c r="L37" i="1"/>
  <c r="M37" i="1"/>
  <c r="H38" i="1"/>
  <c r="I38" i="1"/>
  <c r="J38" i="1"/>
  <c r="K38" i="1"/>
  <c r="L38" i="1"/>
  <c r="M38" i="1"/>
  <c r="G37" i="1" l="1"/>
  <c r="G38" i="1"/>
  <c r="K47" i="1"/>
  <c r="L47" i="1"/>
  <c r="M47" i="1"/>
  <c r="J47" i="1"/>
  <c r="K40" i="1"/>
  <c r="L40" i="1"/>
  <c r="M40" i="1"/>
  <c r="O40" i="1"/>
  <c r="O39" i="1" s="1"/>
  <c r="P40" i="1"/>
  <c r="P39" i="1" s="1"/>
  <c r="J40" i="1"/>
  <c r="H40" i="1"/>
  <c r="G44" i="1"/>
  <c r="G43" i="1"/>
  <c r="P42" i="1"/>
  <c r="O42" i="1"/>
  <c r="O36" i="1" s="1"/>
  <c r="M42" i="1"/>
  <c r="M36" i="1" s="1"/>
  <c r="L42" i="1"/>
  <c r="L36" i="1" s="1"/>
  <c r="K42" i="1"/>
  <c r="K36" i="1" s="1"/>
  <c r="J42" i="1"/>
  <c r="J36" i="1" s="1"/>
  <c r="I42" i="1"/>
  <c r="I36" i="1" s="1"/>
  <c r="H42" i="1"/>
  <c r="H36" i="1" s="1"/>
  <c r="H41" i="1"/>
  <c r="G36" i="1" l="1"/>
  <c r="G42" i="1"/>
  <c r="H39" i="1"/>
  <c r="J56" i="1" l="1"/>
  <c r="J54" i="1" l="1"/>
  <c r="J55" i="1" l="1"/>
  <c r="K55" i="1"/>
  <c r="M55" i="1"/>
  <c r="O55" i="1"/>
  <c r="O52" i="1" s="1"/>
  <c r="P55" i="1"/>
  <c r="I26" i="1" l="1"/>
  <c r="I25" i="1"/>
  <c r="G32" i="1"/>
  <c r="G31" i="1"/>
  <c r="P30" i="1"/>
  <c r="O30" i="1"/>
  <c r="M30" i="1"/>
  <c r="L30" i="1"/>
  <c r="K30" i="1"/>
  <c r="J30" i="1"/>
  <c r="I30" i="1"/>
  <c r="H30" i="1"/>
  <c r="I27" i="1"/>
  <c r="G30" i="1" l="1"/>
  <c r="I54" i="1"/>
  <c r="M54" i="1"/>
  <c r="I56" i="1" l="1"/>
  <c r="P60" i="1" l="1"/>
  <c r="H56" i="1"/>
  <c r="H55" i="1"/>
  <c r="I55" i="1"/>
  <c r="I51" i="1"/>
  <c r="I60" i="1" s="1"/>
  <c r="J51" i="1"/>
  <c r="J60" i="1" s="1"/>
  <c r="K51" i="1"/>
  <c r="K60" i="1" s="1"/>
  <c r="L51" i="1"/>
  <c r="L60" i="1" s="1"/>
  <c r="M51" i="1"/>
  <c r="M60" i="1" s="1"/>
  <c r="H54" i="1"/>
  <c r="H51" i="1" s="1"/>
  <c r="H60" i="1" s="1"/>
  <c r="G54" i="1" l="1"/>
  <c r="H26" i="1"/>
  <c r="P46" i="1"/>
  <c r="P63" i="1" s="1"/>
  <c r="P62" i="1" s="1"/>
  <c r="O25" i="1"/>
  <c r="O19" i="1" s="1"/>
  <c r="O46" i="1" s="1"/>
  <c r="P25" i="1"/>
  <c r="H19" i="1"/>
  <c r="H46" i="1" s="1"/>
  <c r="H63" i="1" s="1"/>
  <c r="O45" i="1" l="1"/>
  <c r="G28" i="1"/>
  <c r="P59" i="1" l="1"/>
  <c r="I52" i="1"/>
  <c r="I61" i="1" s="1"/>
  <c r="J52" i="1"/>
  <c r="J61" i="1" s="1"/>
  <c r="K52" i="1"/>
  <c r="K61" i="1" s="1"/>
  <c r="L52" i="1"/>
  <c r="L61" i="1" s="1"/>
  <c r="M52" i="1"/>
  <c r="M61" i="1" s="1"/>
  <c r="P54" i="1"/>
  <c r="P53" i="1" s="1"/>
  <c r="K56" i="1"/>
  <c r="L56" i="1"/>
  <c r="M56" i="1"/>
  <c r="O56" i="1"/>
  <c r="P56" i="1"/>
  <c r="H52" i="1"/>
  <c r="H61" i="1" s="1"/>
  <c r="O24" i="1"/>
  <c r="O18" i="1" s="1"/>
  <c r="P24" i="1"/>
  <c r="O53" i="1" l="1"/>
  <c r="O51" i="1"/>
  <c r="H53" i="1"/>
  <c r="M53" i="1"/>
  <c r="I53" i="1"/>
  <c r="J53" i="1"/>
  <c r="G55" i="1"/>
  <c r="H50" i="1"/>
  <c r="L53" i="1"/>
  <c r="K53" i="1"/>
  <c r="G52" i="1"/>
  <c r="K50" i="1"/>
  <c r="L50" i="1"/>
  <c r="G53" i="1" l="1"/>
  <c r="O50" i="1"/>
  <c r="O60" i="1"/>
  <c r="I50" i="1"/>
  <c r="J50" i="1"/>
  <c r="M50" i="1"/>
  <c r="G51" i="1"/>
  <c r="J27" i="1"/>
  <c r="K27" i="1"/>
  <c r="L27" i="1"/>
  <c r="M27" i="1"/>
  <c r="O27" i="1"/>
  <c r="P27" i="1"/>
  <c r="H27" i="1"/>
  <c r="O63" i="1" l="1"/>
  <c r="O62" i="1" s="1"/>
  <c r="O59" i="1"/>
  <c r="G50" i="1"/>
  <c r="G58" i="1"/>
  <c r="G57" i="1"/>
  <c r="G56" i="1" l="1"/>
  <c r="G29" i="1" l="1"/>
  <c r="G27" i="1" l="1"/>
  <c r="L19" i="1"/>
  <c r="L46" i="1" s="1"/>
  <c r="K19" i="1"/>
  <c r="K46" i="1" s="1"/>
  <c r="I19" i="1"/>
  <c r="I46" i="1" s="1"/>
  <c r="I63" i="1" l="1"/>
  <c r="J19" i="1"/>
  <c r="J46" i="1" s="1"/>
  <c r="M46" i="1"/>
  <c r="K63" i="1" l="1"/>
  <c r="L63" i="1"/>
  <c r="M63" i="1" l="1"/>
  <c r="J63" i="1"/>
  <c r="G46" i="1"/>
  <c r="G25" i="1"/>
  <c r="G40" i="1" l="1"/>
  <c r="G19" i="1"/>
  <c r="G60" i="1" l="1"/>
  <c r="G63" i="1"/>
  <c r="J24" i="1"/>
  <c r="J18" i="1" s="1"/>
  <c r="M24" i="1"/>
  <c r="M18" i="1" s="1"/>
  <c r="K24" i="1"/>
  <c r="K18" i="1" s="1"/>
  <c r="K20" i="1"/>
  <c r="L20" i="1"/>
  <c r="M20" i="1"/>
  <c r="I20" i="1"/>
  <c r="I24" i="1"/>
  <c r="I18" i="1" s="1"/>
  <c r="G26" i="1"/>
  <c r="H20" i="1"/>
  <c r="I47" i="1" l="1"/>
  <c r="I41" i="1" s="1"/>
  <c r="I39" i="1" s="1"/>
  <c r="H47" i="1"/>
  <c r="H64" i="1" s="1"/>
  <c r="H62" i="1" s="1"/>
  <c r="K59" i="1"/>
  <c r="L59" i="1"/>
  <c r="M59" i="1"/>
  <c r="I59" i="1"/>
  <c r="L24" i="1"/>
  <c r="L18" i="1" s="1"/>
  <c r="H24" i="1"/>
  <c r="J20" i="1"/>
  <c r="I45" i="1" l="1"/>
  <c r="I64" i="1"/>
  <c r="I62" i="1" s="1"/>
  <c r="H45" i="1"/>
  <c r="G61" i="1"/>
  <c r="H59" i="1"/>
  <c r="G24" i="1"/>
  <c r="H18" i="1"/>
  <c r="G18" i="1" s="1"/>
  <c r="G20" i="1"/>
  <c r="J59" i="1" l="1"/>
  <c r="G59" i="1" l="1"/>
  <c r="M45" i="1"/>
  <c r="L45" i="1"/>
  <c r="K45" i="1"/>
  <c r="K64" i="1"/>
  <c r="K62" i="1" s="1"/>
  <c r="M39" i="1"/>
  <c r="M64" i="1"/>
  <c r="M62" i="1"/>
  <c r="K39" i="1"/>
  <c r="L39" i="1"/>
  <c r="L64" i="1"/>
  <c r="L62" i="1"/>
  <c r="G47" i="1"/>
  <c r="J45" i="1"/>
  <c r="J64" i="1"/>
  <c r="J62" i="1" s="1"/>
  <c r="J39" i="1"/>
  <c r="G45" i="1" l="1"/>
  <c r="G62" i="1"/>
  <c r="G41" i="1"/>
  <c r="G39" i="1"/>
  <c r="G64" i="1"/>
</calcChain>
</file>

<file path=xl/sharedStrings.xml><?xml version="1.0" encoding="utf-8"?>
<sst xmlns="http://schemas.openxmlformats.org/spreadsheetml/2006/main" count="324" uniqueCount="65">
  <si>
    <t>№ п/п</t>
  </si>
  <si>
    <t>Наименование показателя</t>
  </si>
  <si>
    <t>Срок реализации</t>
  </si>
  <si>
    <t>по (год)</t>
  </si>
  <si>
    <t>Финансовое обеспечение</t>
  </si>
  <si>
    <t>Источник</t>
  </si>
  <si>
    <t>Всего</t>
  </si>
  <si>
    <t>в том числе по годам реализации муниципальной программы</t>
  </si>
  <si>
    <t>Целевые индикаторы реализации мероприятия (группы мероприятий) муниципальной программы</t>
  </si>
  <si>
    <t>Наименование</t>
  </si>
  <si>
    <t>Значение</t>
  </si>
  <si>
    <t>Единица измере  ния</t>
  </si>
  <si>
    <t>Х</t>
  </si>
  <si>
    <t xml:space="preserve">с                      (год)         </t>
  </si>
  <si>
    <t>всего, из них расходы за счет:</t>
  </si>
  <si>
    <t>Всего по муниципальной программе</t>
  </si>
  <si>
    <t xml:space="preserve">Всего                         </t>
  </si>
  <si>
    <t>1. Налоговых и неналоговых доходов, поступлений нецелевого характера</t>
  </si>
  <si>
    <t xml:space="preserve">2. Поступлений целевого характера </t>
  </si>
  <si>
    <t>2021 г.</t>
  </si>
  <si>
    <t>Объем (рублей)</t>
  </si>
  <si>
    <t>1.1</t>
  </si>
  <si>
    <t>1.1.1</t>
  </si>
  <si>
    <t>2.</t>
  </si>
  <si>
    <t>2.1</t>
  </si>
  <si>
    <t>2.1.1</t>
  </si>
  <si>
    <t>Итого по подпрограмме 1 муниципальной программы</t>
  </si>
  <si>
    <t>Цель муниципальной программы: "Развитие современной и эффективной дорожно-транспортной инфраструктуры, повышение транспортной доступности Русско-Полянского муниципального района Омской области"</t>
  </si>
  <si>
    <t>Цель подпрограммы 1: Развитие современной и эффективной дорожно-транспортной инфраструктуры, за счет строительства, ремонта и содержания автомобильных дорог</t>
  </si>
  <si>
    <t>Задача 1 подпрограммы 1 муниципальной программы: Улучшение состояния автомобильных дорог и повышение безопасности дорожного движения на уровне, обеспечивающем устойчивую работу автомобильного транспорта</t>
  </si>
  <si>
    <t>Основное мероприятие 1:  Развитие автомобильных дорог Русско-Полянского муниципального района Омской области</t>
  </si>
  <si>
    <t xml:space="preserve">Комитет по управлению имуществом при администрации Русско-Полянского муниципального района Омской области;
Отдел строительства и архитектуры Администрации Русско-Полянского муниципального района Омской области
</t>
  </si>
  <si>
    <t xml:space="preserve">Мероприятие 1: Содержание, ремонт, капитальный ремонт
автомобильных дорог общего пользования местного значения
</t>
  </si>
  <si>
    <t>Протяженность автомобильных дорог, в отношении которых произведен ремонт, содержание дорог</t>
  </si>
  <si>
    <t>км</t>
  </si>
  <si>
    <t>Задача №1 муниципальной программы: Обеспечение транспортного обслуживания населения, в том числе за счет строительства, ремонта и содержания автомобильных дорог</t>
  </si>
  <si>
    <t>Задача №2 муниципальной программы: Повышения доступности услуг общественного наземного пассажирского транспорта</t>
  </si>
  <si>
    <t>Цель подпрограммы 2: Повышение транспортной доступности Русско-Полянском муниципальном районе Омской области</t>
  </si>
  <si>
    <t>Экономический отдел администрации Русско-Полянского муниципального района Омской области</t>
  </si>
  <si>
    <t>Мероприятие 1: Организация транспортного обслуживания населения</t>
  </si>
  <si>
    <t>Основное мероприятие 1: «Организация транспортного обслуживания населения в границах Русско-Полянского муниципального района»</t>
  </si>
  <si>
    <t>Задача 1 подпрограммы 2 муниципальной программы: Обеспечение транспортного обслуживания населения за счет повышения доступности услуг общественного наземного пассажирского транспорта</t>
  </si>
  <si>
    <t>Итого по подпрограмме 2 муниципальной программы</t>
  </si>
  <si>
    <t xml:space="preserve">Структура                                                                                                                                                                                                                                                                                                                                                 муниципальной программы Русско-Полянского муниципального района Омской области "Развитие транспортной системы на территории Русско-Полянского муниципального района Омской области" </t>
  </si>
  <si>
    <t xml:space="preserve">Соисполнитель, исполнитель основного мероприятия, исполнитель ведомственной целевой программы, исполнитель мероприятия </t>
  </si>
  <si>
    <t xml:space="preserve">"Приложение № 2
к муниципальной программе Русско-Полянского муниципального района Омской области "Развитие транспортной системы на территории Русско-                                                                   Полянского муниципального района Омской области" 
</t>
  </si>
  <si>
    <t>%</t>
  </si>
  <si>
    <t xml:space="preserve">Доля сельских населенных пунктов в границах Русско-Полянского муниципального района Омской области, охваченных регулярным транспортным сообщением автомобильным транспортом
</t>
  </si>
  <si>
    <t>1.1.2</t>
  </si>
  <si>
    <t>количество поселений Русско-Полянского муниципального района, которым были предоставлены иные межбюджетные трансферты на дорожную деятельность в отношении автомобильных дорог местного значения в пределах полномочий, установленных законодательством Российской Федерации</t>
  </si>
  <si>
    <t>единиц</t>
  </si>
  <si>
    <t xml:space="preserve">Мероприятие 2: Иные межбюджетные трансферты на дорожную деятельность в отношении автомобильных дорог местного значения в пределах полномочий, установленных законодательством Российской Федерации
</t>
  </si>
  <si>
    <t>1.2</t>
  </si>
  <si>
    <t>1.2.1</t>
  </si>
  <si>
    <t>Основное мероприятие 2:  Обеспечение гарантированности и безопасности услуг, предоставляемых транспортной инфраструктурой на территории Русско-Полянского муниципального района Омской области</t>
  </si>
  <si>
    <t xml:space="preserve">Мероприятие 1: Исполнение государственных полномочий Омской области по определению исполнителей услуг по перемещению транспортных средств на специализированную стоянку, их хранению и возврату
</t>
  </si>
  <si>
    <t xml:space="preserve">количество размещенных аукционов по выбору исполнителя услуг по перемещению 
задержанных транспортных средств на специализированную стоянку 
</t>
  </si>
  <si>
    <t xml:space="preserve">Задача 2 подпрограммы 1 муниципальной программы:              Совершенствование транспортной           инфраструктуры на территории Русско-Полянского муниципального района Омской области
</t>
  </si>
  <si>
    <t>1.1.3</t>
  </si>
  <si>
    <t>Мероприятие 3: Предоставление иных межбюджетных трансфертов на дорожную деятельность в части развития транспортной инфраструктуры на территориях городского и сельских поселений</t>
  </si>
  <si>
    <t>количество поселений, которым были предоставлены межбюджетные трансферты на дорожную деятельность в части развития транспортной инфраструктуры на территориях городского и сельских поселений</t>
  </si>
  <si>
    <t xml:space="preserve">МКУ «Хозяйственное управление»
</t>
  </si>
  <si>
    <t xml:space="preserve">Экономический отдел Администрации Русско-Полянского муниципального района Омской области
</t>
  </si>
  <si>
    <t xml:space="preserve">Комитет по управлению имуществом при администрации Русско-Полянского муниципального района Омской области;
Отдел строительства и архитектуры Администрации Русско-Полянского муниципального района Омской области, экономический отдел Администрации Русско-Полянского муниципального района Омской области, МКУ "Хозяйственное управление"
</t>
  </si>
  <si>
    <r>
      <rPr>
        <sz val="14"/>
        <color theme="1"/>
        <rFont val="Times New Roman"/>
        <family val="1"/>
        <charset val="204"/>
      </rPr>
      <t>Приложение 
к постановлению Администрации Русско-Полянского
муниципального района Омской области
от 11.07.2025  № 359-п</t>
    </r>
    <r>
      <rPr>
        <sz val="8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</si>
</sst>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_₽"/>
    <numFmt numFmtId="166" formatCode="0.0"/>
  </numFmts>
  <fonts count="8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textRotation="90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textRotation="90"/>
    </xf>
    <xf numFmtId="0" fontId="4" fillId="0" borderId="0" xfId="0" applyFont="1"/>
    <xf numFmtId="0" fontId="4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textRotation="90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165" fontId="4" fillId="2" borderId="1" xfId="0" applyNumberFormat="1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center" vertical="center" textRotation="90"/>
    </xf>
    <xf numFmtId="165" fontId="4" fillId="2" borderId="1" xfId="0" applyNumberFormat="1" applyFont="1" applyFill="1" applyBorder="1" applyAlignment="1">
      <alignment horizontal="center" vertical="center" textRotation="90" wrapText="1"/>
    </xf>
    <xf numFmtId="2" fontId="4" fillId="2" borderId="1" xfId="0" applyNumberFormat="1" applyFont="1" applyFill="1" applyBorder="1" applyAlignment="1">
      <alignment horizontal="center" vertical="center" textRotation="90" wrapText="1"/>
    </xf>
    <xf numFmtId="165" fontId="4" fillId="2" borderId="1" xfId="0" applyNumberFormat="1" applyFont="1" applyFill="1" applyBorder="1" applyAlignment="1">
      <alignment vertical="center" textRotation="90"/>
    </xf>
    <xf numFmtId="164" fontId="4" fillId="2" borderId="1" xfId="0" applyNumberFormat="1" applyFont="1" applyFill="1" applyBorder="1" applyAlignment="1">
      <alignment vertical="center" textRotation="90"/>
    </xf>
    <xf numFmtId="2" fontId="4" fillId="2" borderId="1" xfId="0" applyNumberFormat="1" applyFont="1" applyFill="1" applyBorder="1" applyAlignment="1">
      <alignment vertical="center" textRotation="90"/>
    </xf>
    <xf numFmtId="0" fontId="4" fillId="2" borderId="1" xfId="0" applyFont="1" applyFill="1" applyBorder="1" applyAlignment="1">
      <alignment vertical="center" textRotation="90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4" fontId="4" fillId="2" borderId="1" xfId="0" applyNumberFormat="1" applyFont="1" applyFill="1" applyBorder="1" applyAlignment="1">
      <alignment horizontal="center" vertical="center" textRotation="90"/>
    </xf>
    <xf numFmtId="4" fontId="4" fillId="2" borderId="1" xfId="0" applyNumberFormat="1" applyFont="1" applyFill="1" applyBorder="1" applyAlignment="1">
      <alignment horizontal="center" vertical="center" textRotation="90" wrapText="1"/>
    </xf>
    <xf numFmtId="4" fontId="4" fillId="2" borderId="1" xfId="0" applyNumberFormat="1" applyFont="1" applyFill="1" applyBorder="1" applyAlignment="1">
      <alignment vertical="center" textRotation="90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6" fontId="7" fillId="2" borderId="3" xfId="0" applyNumberFormat="1" applyFont="1" applyFill="1" applyBorder="1" applyAlignment="1">
      <alignment horizontal="center" vertical="center" textRotation="90"/>
    </xf>
    <xf numFmtId="166" fontId="7" fillId="2" borderId="4" xfId="0" applyNumberFormat="1" applyFont="1" applyFill="1" applyBorder="1" applyAlignment="1">
      <alignment horizontal="center" vertical="center" textRotation="90"/>
    </xf>
    <xf numFmtId="166" fontId="7" fillId="2" borderId="5" xfId="0" applyNumberFormat="1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 textRotation="90"/>
    </xf>
    <xf numFmtId="1" fontId="4" fillId="2" borderId="4" xfId="0" applyNumberFormat="1" applyFont="1" applyFill="1" applyBorder="1" applyAlignment="1">
      <alignment horizontal="center" vertical="center" textRotation="90"/>
    </xf>
    <xf numFmtId="1" fontId="4" fillId="2" borderId="5" xfId="0" applyNumberFormat="1" applyFont="1" applyFill="1" applyBorder="1" applyAlignment="1">
      <alignment horizontal="center" vertical="center" textRotation="90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top" wrapText="1"/>
    </xf>
    <xf numFmtId="166" fontId="4" fillId="2" borderId="3" xfId="0" applyNumberFormat="1" applyFont="1" applyFill="1" applyBorder="1" applyAlignment="1">
      <alignment horizontal="center" vertical="center" textRotation="90"/>
    </xf>
    <xf numFmtId="166" fontId="4" fillId="2" borderId="4" xfId="0" applyNumberFormat="1" applyFont="1" applyFill="1" applyBorder="1" applyAlignment="1">
      <alignment horizontal="center" vertical="center" textRotation="90"/>
    </xf>
    <xf numFmtId="166" fontId="4" fillId="2" borderId="5" xfId="0" applyNumberFormat="1" applyFont="1" applyFill="1" applyBorder="1" applyAlignment="1">
      <alignment horizontal="center" vertical="center" textRotation="90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tabSelected="1" view="pageBreakPreview" zoomScaleNormal="100" zoomScaleSheetLayoutView="100" zoomScalePageLayoutView="91" workbookViewId="0">
      <selection activeCell="F1" sqref="F1"/>
    </sheetView>
  </sheetViews>
  <sheetFormatPr defaultColWidth="9.140625" defaultRowHeight="11.25" x14ac:dyDescent="0.2"/>
  <cols>
    <col min="1" max="1" width="4.5703125" style="2" customWidth="1"/>
    <col min="2" max="2" width="24.5703125" style="2" customWidth="1"/>
    <col min="3" max="3" width="6" style="2" customWidth="1"/>
    <col min="4" max="4" width="6.85546875" style="2" customWidth="1"/>
    <col min="5" max="5" width="17.140625" style="2" customWidth="1"/>
    <col min="6" max="6" width="18.140625" style="2" customWidth="1"/>
    <col min="7" max="7" width="6.5703125" style="2" customWidth="1"/>
    <col min="8" max="8" width="2.85546875" style="2" customWidth="1"/>
    <col min="9" max="9" width="3.140625" style="2" customWidth="1"/>
    <col min="10" max="10" width="3" style="2" customWidth="1"/>
    <col min="11" max="11" width="3.42578125" style="3" customWidth="1"/>
    <col min="12" max="12" width="3" style="3" customWidth="1"/>
    <col min="13" max="13" width="3.42578125" style="3" customWidth="1"/>
    <col min="14" max="15" width="3.28515625" style="3" customWidth="1"/>
    <col min="16" max="16" width="3.28515625" style="3" hidden="1" customWidth="1"/>
    <col min="17" max="17" width="22.7109375" style="2" customWidth="1"/>
    <col min="18" max="18" width="8.85546875" style="2" customWidth="1"/>
    <col min="19" max="19" width="9.140625" style="2"/>
    <col min="20" max="21" width="2.85546875" style="2" customWidth="1"/>
    <col min="22" max="22" width="2.7109375" style="2" customWidth="1"/>
    <col min="23" max="23" width="2.85546875" style="2" customWidth="1"/>
    <col min="24" max="24" width="2.7109375" style="2" customWidth="1"/>
    <col min="25" max="25" width="3.140625" style="2" customWidth="1"/>
    <col min="26" max="27" width="3" style="1" customWidth="1"/>
    <col min="28" max="16384" width="9.140625" style="1"/>
  </cols>
  <sheetData>
    <row r="1" spans="1:27" ht="100.5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8"/>
      <c r="L1" s="8"/>
      <c r="M1" s="8"/>
      <c r="N1" s="8"/>
      <c r="O1" s="8"/>
      <c r="P1" s="8"/>
      <c r="Q1" s="56" t="s">
        <v>64</v>
      </c>
      <c r="R1" s="57"/>
      <c r="S1" s="57"/>
      <c r="T1" s="57"/>
      <c r="U1" s="57"/>
      <c r="V1" s="57"/>
      <c r="W1" s="57"/>
      <c r="X1" s="57"/>
      <c r="Y1" s="57"/>
      <c r="Z1" s="9"/>
      <c r="AA1" s="9"/>
    </row>
    <row r="2" spans="1:27" ht="125.2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8"/>
      <c r="L2" s="8"/>
      <c r="M2" s="8"/>
      <c r="N2" s="8"/>
      <c r="O2" s="8"/>
      <c r="P2" s="8"/>
      <c r="Q2" s="58" t="s">
        <v>45</v>
      </c>
      <c r="R2" s="58"/>
      <c r="S2" s="58"/>
      <c r="T2" s="58"/>
      <c r="U2" s="58"/>
      <c r="V2" s="58"/>
      <c r="W2" s="58"/>
      <c r="X2" s="58"/>
      <c r="Y2" s="58"/>
      <c r="Z2" s="58"/>
      <c r="AA2" s="58"/>
    </row>
    <row r="3" spans="1:27" ht="49.5" customHeight="1" x14ac:dyDescent="0.2">
      <c r="A3" s="73" t="s">
        <v>43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9"/>
      <c r="AA3" s="9"/>
    </row>
    <row r="4" spans="1:27" ht="11.25" customHeight="1" x14ac:dyDescent="0.2">
      <c r="A4" s="10"/>
      <c r="B4" s="7"/>
      <c r="C4" s="7"/>
      <c r="D4" s="7"/>
      <c r="E4" s="7"/>
      <c r="F4" s="7"/>
      <c r="G4" s="7"/>
      <c r="H4" s="7"/>
      <c r="I4" s="7"/>
      <c r="J4" s="7"/>
      <c r="K4" s="8"/>
      <c r="L4" s="8"/>
      <c r="M4" s="8"/>
      <c r="N4" s="8"/>
      <c r="O4" s="8"/>
      <c r="P4" s="8"/>
      <c r="Q4" s="7"/>
      <c r="R4" s="7"/>
      <c r="S4" s="7"/>
      <c r="T4" s="7"/>
      <c r="U4" s="7"/>
      <c r="V4" s="7"/>
      <c r="W4" s="7"/>
      <c r="X4" s="7"/>
      <c r="Y4" s="7"/>
      <c r="Z4" s="9"/>
      <c r="AA4" s="9"/>
    </row>
    <row r="5" spans="1:27" s="4" customFormat="1" ht="28.5" customHeight="1" x14ac:dyDescent="0.25">
      <c r="A5" s="68" t="s">
        <v>0</v>
      </c>
      <c r="B5" s="68" t="s">
        <v>1</v>
      </c>
      <c r="C5" s="68" t="s">
        <v>2</v>
      </c>
      <c r="D5" s="68"/>
      <c r="E5" s="75" t="s">
        <v>44</v>
      </c>
      <c r="F5" s="68" t="s">
        <v>4</v>
      </c>
      <c r="G5" s="68"/>
      <c r="H5" s="68"/>
      <c r="I5" s="68"/>
      <c r="J5" s="68"/>
      <c r="K5" s="68"/>
      <c r="L5" s="68"/>
      <c r="M5" s="68"/>
      <c r="N5" s="68"/>
      <c r="O5" s="68"/>
      <c r="P5" s="68"/>
      <c r="Q5" s="68" t="s">
        <v>8</v>
      </c>
      <c r="R5" s="68"/>
      <c r="S5" s="68"/>
      <c r="T5" s="68"/>
      <c r="U5" s="68"/>
      <c r="V5" s="68"/>
      <c r="W5" s="68"/>
      <c r="X5" s="68"/>
      <c r="Y5" s="68"/>
      <c r="Z5" s="68"/>
      <c r="AA5" s="68"/>
    </row>
    <row r="6" spans="1:27" s="5" customFormat="1" ht="3.75" customHeight="1" x14ac:dyDescent="0.2">
      <c r="A6" s="68"/>
      <c r="B6" s="68"/>
      <c r="C6" s="68" t="s">
        <v>13</v>
      </c>
      <c r="D6" s="68" t="s">
        <v>3</v>
      </c>
      <c r="E6" s="76"/>
      <c r="F6" s="64" t="s">
        <v>5</v>
      </c>
      <c r="G6" s="64" t="s">
        <v>20</v>
      </c>
      <c r="H6" s="64"/>
      <c r="I6" s="64"/>
      <c r="J6" s="64"/>
      <c r="K6" s="64"/>
      <c r="L6" s="64"/>
      <c r="M6" s="64"/>
      <c r="N6" s="64"/>
      <c r="O6" s="64"/>
      <c r="P6" s="64"/>
      <c r="Q6" s="74" t="s">
        <v>9</v>
      </c>
      <c r="R6" s="74" t="s">
        <v>11</v>
      </c>
      <c r="S6" s="64" t="s">
        <v>10</v>
      </c>
      <c r="T6" s="64"/>
      <c r="U6" s="64"/>
      <c r="V6" s="64"/>
      <c r="W6" s="64"/>
      <c r="X6" s="64"/>
      <c r="Y6" s="64"/>
      <c r="Z6" s="64"/>
      <c r="AA6" s="64"/>
    </row>
    <row r="7" spans="1:27" s="6" customFormat="1" x14ac:dyDescent="0.2">
      <c r="A7" s="68"/>
      <c r="B7" s="68"/>
      <c r="C7" s="68"/>
      <c r="D7" s="68"/>
      <c r="E7" s="76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8"/>
      <c r="R7" s="68"/>
      <c r="S7" s="64"/>
      <c r="T7" s="64"/>
      <c r="U7" s="64"/>
      <c r="V7" s="64"/>
      <c r="W7" s="64"/>
      <c r="X7" s="64"/>
      <c r="Y7" s="64"/>
      <c r="Z7" s="64"/>
      <c r="AA7" s="64"/>
    </row>
    <row r="8" spans="1:27" s="6" customFormat="1" ht="46.5" customHeight="1" x14ac:dyDescent="0.2">
      <c r="A8" s="68"/>
      <c r="B8" s="68"/>
      <c r="C8" s="68"/>
      <c r="D8" s="68"/>
      <c r="E8" s="76"/>
      <c r="F8" s="64"/>
      <c r="G8" s="64" t="s">
        <v>6</v>
      </c>
      <c r="H8" s="77" t="s">
        <v>7</v>
      </c>
      <c r="I8" s="78"/>
      <c r="J8" s="78"/>
      <c r="K8" s="78"/>
      <c r="L8" s="78"/>
      <c r="M8" s="78"/>
      <c r="N8" s="78"/>
      <c r="O8" s="78"/>
      <c r="P8" s="79"/>
      <c r="Q8" s="68"/>
      <c r="R8" s="68"/>
      <c r="S8" s="74" t="s">
        <v>16</v>
      </c>
      <c r="T8" s="68" t="s">
        <v>7</v>
      </c>
      <c r="U8" s="68"/>
      <c r="V8" s="68"/>
      <c r="W8" s="68"/>
      <c r="X8" s="68"/>
      <c r="Y8" s="68"/>
      <c r="Z8" s="68"/>
      <c r="AA8" s="68"/>
    </row>
    <row r="9" spans="1:27" s="6" customFormat="1" ht="14.25" customHeight="1" x14ac:dyDescent="0.2">
      <c r="A9" s="68"/>
      <c r="B9" s="68"/>
      <c r="C9" s="68"/>
      <c r="D9" s="68"/>
      <c r="E9" s="76"/>
      <c r="F9" s="64"/>
      <c r="G9" s="64"/>
      <c r="H9" s="63">
        <v>2020</v>
      </c>
      <c r="I9" s="63">
        <v>2021</v>
      </c>
      <c r="J9" s="63">
        <v>2022</v>
      </c>
      <c r="K9" s="63">
        <v>2023</v>
      </c>
      <c r="L9" s="63">
        <v>2024</v>
      </c>
      <c r="M9" s="63">
        <v>2025</v>
      </c>
      <c r="N9" s="63">
        <v>2026</v>
      </c>
      <c r="O9" s="63">
        <v>2027</v>
      </c>
      <c r="P9" s="63" t="s">
        <v>19</v>
      </c>
      <c r="Q9" s="68"/>
      <c r="R9" s="68"/>
      <c r="S9" s="68"/>
      <c r="T9" s="62">
        <v>2020</v>
      </c>
      <c r="U9" s="62">
        <v>2021</v>
      </c>
      <c r="V9" s="62">
        <v>2022</v>
      </c>
      <c r="W9" s="62">
        <v>2023</v>
      </c>
      <c r="X9" s="62">
        <v>2024</v>
      </c>
      <c r="Y9" s="62">
        <v>2025</v>
      </c>
      <c r="Z9" s="69">
        <v>2026</v>
      </c>
      <c r="AA9" s="69">
        <v>2027</v>
      </c>
    </row>
    <row r="10" spans="1:27" s="6" customFormat="1" x14ac:dyDescent="0.2">
      <c r="A10" s="68"/>
      <c r="B10" s="68"/>
      <c r="C10" s="68"/>
      <c r="D10" s="68"/>
      <c r="E10" s="76"/>
      <c r="F10" s="64"/>
      <c r="G10" s="64"/>
      <c r="H10" s="63"/>
      <c r="I10" s="63"/>
      <c r="J10" s="63"/>
      <c r="K10" s="63"/>
      <c r="L10" s="63"/>
      <c r="M10" s="63"/>
      <c r="N10" s="63"/>
      <c r="O10" s="63"/>
      <c r="P10" s="63"/>
      <c r="Q10" s="68"/>
      <c r="R10" s="68"/>
      <c r="S10" s="68"/>
      <c r="T10" s="63"/>
      <c r="U10" s="63"/>
      <c r="V10" s="63"/>
      <c r="W10" s="63"/>
      <c r="X10" s="63"/>
      <c r="Y10" s="63"/>
      <c r="Z10" s="70"/>
      <c r="AA10" s="70"/>
    </row>
    <row r="11" spans="1:27" s="6" customFormat="1" ht="10.5" customHeight="1" x14ac:dyDescent="0.2">
      <c r="A11" s="68"/>
      <c r="B11" s="68"/>
      <c r="C11" s="68"/>
      <c r="D11" s="68"/>
      <c r="E11" s="76"/>
      <c r="F11" s="64"/>
      <c r="G11" s="64"/>
      <c r="H11" s="63"/>
      <c r="I11" s="63"/>
      <c r="J11" s="63"/>
      <c r="K11" s="63"/>
      <c r="L11" s="63"/>
      <c r="M11" s="63"/>
      <c r="N11" s="63"/>
      <c r="O11" s="63"/>
      <c r="P11" s="63"/>
      <c r="Q11" s="68"/>
      <c r="R11" s="68"/>
      <c r="S11" s="68"/>
      <c r="T11" s="63"/>
      <c r="U11" s="63"/>
      <c r="V11" s="63"/>
      <c r="W11" s="63"/>
      <c r="X11" s="63"/>
      <c r="Y11" s="63"/>
      <c r="Z11" s="62"/>
      <c r="AA11" s="62"/>
    </row>
    <row r="12" spans="1:27" s="6" customFormat="1" ht="2.25" hidden="1" customHeight="1" x14ac:dyDescent="0.2">
      <c r="A12" s="68"/>
      <c r="B12" s="68"/>
      <c r="C12" s="68"/>
      <c r="D12" s="68"/>
      <c r="E12" s="76"/>
      <c r="F12" s="64"/>
      <c r="G12" s="64"/>
      <c r="H12" s="63"/>
      <c r="I12" s="63"/>
      <c r="J12" s="63"/>
      <c r="K12" s="63"/>
      <c r="L12" s="63"/>
      <c r="M12" s="63"/>
      <c r="N12" s="63"/>
      <c r="O12" s="63"/>
      <c r="P12" s="63"/>
      <c r="Q12" s="68"/>
      <c r="R12" s="68"/>
      <c r="S12" s="68"/>
      <c r="T12" s="63"/>
      <c r="U12" s="63"/>
      <c r="V12" s="63"/>
      <c r="W12" s="63"/>
      <c r="X12" s="63"/>
      <c r="Y12" s="63"/>
      <c r="Z12" s="11"/>
      <c r="AA12" s="11"/>
    </row>
    <row r="13" spans="1:27" s="6" customFormat="1" ht="8.25" hidden="1" customHeight="1" x14ac:dyDescent="0.2">
      <c r="A13" s="68"/>
      <c r="B13" s="68"/>
      <c r="C13" s="68"/>
      <c r="D13" s="68"/>
      <c r="E13" s="74"/>
      <c r="F13" s="64"/>
      <c r="G13" s="64"/>
      <c r="H13" s="63"/>
      <c r="I13" s="63"/>
      <c r="J13" s="63"/>
      <c r="K13" s="63"/>
      <c r="L13" s="63"/>
      <c r="M13" s="63"/>
      <c r="N13" s="63"/>
      <c r="O13" s="63"/>
      <c r="P13" s="63"/>
      <c r="Q13" s="68"/>
      <c r="R13" s="68"/>
      <c r="S13" s="68"/>
      <c r="T13" s="63"/>
      <c r="U13" s="63"/>
      <c r="V13" s="63"/>
      <c r="W13" s="63"/>
      <c r="X13" s="63"/>
      <c r="Y13" s="63"/>
      <c r="Z13" s="11"/>
      <c r="AA13" s="11"/>
    </row>
    <row r="14" spans="1:27" s="6" customFormat="1" ht="13.5" customHeight="1" x14ac:dyDescent="0.2">
      <c r="A14" s="12">
        <v>1</v>
      </c>
      <c r="B14" s="13">
        <v>2</v>
      </c>
      <c r="C14" s="12">
        <v>3</v>
      </c>
      <c r="D14" s="12">
        <v>4</v>
      </c>
      <c r="E14" s="13">
        <v>5</v>
      </c>
      <c r="F14" s="13">
        <v>6</v>
      </c>
      <c r="G14" s="12">
        <v>7</v>
      </c>
      <c r="H14" s="12">
        <v>8</v>
      </c>
      <c r="I14" s="12">
        <v>9</v>
      </c>
      <c r="J14" s="12">
        <v>10</v>
      </c>
      <c r="K14" s="12">
        <v>11</v>
      </c>
      <c r="L14" s="12">
        <v>12</v>
      </c>
      <c r="M14" s="12">
        <v>13</v>
      </c>
      <c r="N14" s="12">
        <v>14</v>
      </c>
      <c r="O14" s="12">
        <v>15</v>
      </c>
      <c r="P14" s="14">
        <v>14</v>
      </c>
      <c r="Q14" s="12">
        <v>16</v>
      </c>
      <c r="R14" s="12">
        <v>17</v>
      </c>
      <c r="S14" s="12">
        <v>18</v>
      </c>
      <c r="T14" s="12">
        <v>19</v>
      </c>
      <c r="U14" s="12">
        <v>202</v>
      </c>
      <c r="V14" s="12">
        <v>20</v>
      </c>
      <c r="W14" s="12">
        <v>21</v>
      </c>
      <c r="X14" s="12">
        <v>22</v>
      </c>
      <c r="Y14" s="12">
        <v>23</v>
      </c>
      <c r="Z14" s="12">
        <v>24</v>
      </c>
      <c r="AA14" s="12">
        <v>25</v>
      </c>
    </row>
    <row r="15" spans="1:27" s="6" customFormat="1" ht="84.75" customHeight="1" x14ac:dyDescent="0.2">
      <c r="A15" s="71" t="s">
        <v>27</v>
      </c>
      <c r="B15" s="72"/>
      <c r="C15" s="15">
        <v>2020</v>
      </c>
      <c r="D15" s="15">
        <v>2027</v>
      </c>
      <c r="E15" s="15" t="s">
        <v>12</v>
      </c>
      <c r="F15" s="15" t="s">
        <v>12</v>
      </c>
      <c r="G15" s="15" t="s">
        <v>12</v>
      </c>
      <c r="H15" s="15" t="s">
        <v>12</v>
      </c>
      <c r="I15" s="15" t="s">
        <v>12</v>
      </c>
      <c r="J15" s="15" t="s">
        <v>12</v>
      </c>
      <c r="K15" s="15" t="s">
        <v>12</v>
      </c>
      <c r="L15" s="15" t="s">
        <v>12</v>
      </c>
      <c r="M15" s="15" t="s">
        <v>12</v>
      </c>
      <c r="N15" s="33" t="s">
        <v>12</v>
      </c>
      <c r="O15" s="28" t="s">
        <v>12</v>
      </c>
      <c r="P15" s="15"/>
      <c r="Q15" s="15" t="s">
        <v>12</v>
      </c>
      <c r="R15" s="15" t="s">
        <v>12</v>
      </c>
      <c r="S15" s="15" t="s">
        <v>12</v>
      </c>
      <c r="T15" s="15" t="s">
        <v>12</v>
      </c>
      <c r="U15" s="15" t="s">
        <v>12</v>
      </c>
      <c r="V15" s="15" t="s">
        <v>12</v>
      </c>
      <c r="W15" s="15" t="s">
        <v>12</v>
      </c>
      <c r="X15" s="15" t="s">
        <v>12</v>
      </c>
      <c r="Y15" s="15" t="s">
        <v>12</v>
      </c>
      <c r="Z15" s="33" t="s">
        <v>12</v>
      </c>
      <c r="AA15" s="28" t="s">
        <v>12</v>
      </c>
    </row>
    <row r="16" spans="1:27" s="6" customFormat="1" ht="73.5" customHeight="1" x14ac:dyDescent="0.2">
      <c r="A16" s="71" t="s">
        <v>35</v>
      </c>
      <c r="B16" s="72"/>
      <c r="C16" s="15">
        <v>2020</v>
      </c>
      <c r="D16" s="15">
        <v>2027</v>
      </c>
      <c r="E16" s="15" t="s">
        <v>12</v>
      </c>
      <c r="F16" s="15" t="s">
        <v>12</v>
      </c>
      <c r="G16" s="15" t="s">
        <v>12</v>
      </c>
      <c r="H16" s="15" t="s">
        <v>12</v>
      </c>
      <c r="I16" s="15" t="s">
        <v>12</v>
      </c>
      <c r="J16" s="15" t="s">
        <v>12</v>
      </c>
      <c r="K16" s="15" t="s">
        <v>12</v>
      </c>
      <c r="L16" s="15" t="s">
        <v>12</v>
      </c>
      <c r="M16" s="15" t="s">
        <v>12</v>
      </c>
      <c r="N16" s="33" t="s">
        <v>12</v>
      </c>
      <c r="O16" s="28" t="s">
        <v>12</v>
      </c>
      <c r="P16" s="15"/>
      <c r="Q16" s="15" t="s">
        <v>12</v>
      </c>
      <c r="R16" s="15" t="s">
        <v>12</v>
      </c>
      <c r="S16" s="15" t="s">
        <v>12</v>
      </c>
      <c r="T16" s="15" t="s">
        <v>12</v>
      </c>
      <c r="U16" s="15" t="s">
        <v>12</v>
      </c>
      <c r="V16" s="15" t="s">
        <v>12</v>
      </c>
      <c r="W16" s="15" t="s">
        <v>12</v>
      </c>
      <c r="X16" s="15" t="s">
        <v>12</v>
      </c>
      <c r="Y16" s="15" t="s">
        <v>12</v>
      </c>
      <c r="Z16" s="33" t="s">
        <v>12</v>
      </c>
      <c r="AA16" s="28" t="s">
        <v>12</v>
      </c>
    </row>
    <row r="17" spans="1:27" s="6" customFormat="1" ht="91.5" customHeight="1" x14ac:dyDescent="0.2">
      <c r="A17" s="71" t="s">
        <v>28</v>
      </c>
      <c r="B17" s="72"/>
      <c r="C17" s="15">
        <v>2020</v>
      </c>
      <c r="D17" s="15">
        <v>2027</v>
      </c>
      <c r="E17" s="15" t="s">
        <v>12</v>
      </c>
      <c r="F17" s="15" t="s">
        <v>12</v>
      </c>
      <c r="G17" s="15" t="s">
        <v>12</v>
      </c>
      <c r="H17" s="15" t="s">
        <v>12</v>
      </c>
      <c r="I17" s="15" t="s">
        <v>12</v>
      </c>
      <c r="J17" s="15" t="s">
        <v>12</v>
      </c>
      <c r="K17" s="15" t="s">
        <v>12</v>
      </c>
      <c r="L17" s="15" t="s">
        <v>12</v>
      </c>
      <c r="M17" s="15" t="s">
        <v>12</v>
      </c>
      <c r="N17" s="33" t="s">
        <v>12</v>
      </c>
      <c r="O17" s="28" t="s">
        <v>12</v>
      </c>
      <c r="P17" s="15"/>
      <c r="Q17" s="15" t="s">
        <v>12</v>
      </c>
      <c r="R17" s="15" t="s">
        <v>12</v>
      </c>
      <c r="S17" s="15" t="s">
        <v>12</v>
      </c>
      <c r="T17" s="15" t="s">
        <v>12</v>
      </c>
      <c r="U17" s="15" t="s">
        <v>12</v>
      </c>
      <c r="V17" s="15" t="s">
        <v>12</v>
      </c>
      <c r="W17" s="15" t="s">
        <v>12</v>
      </c>
      <c r="X17" s="15" t="s">
        <v>12</v>
      </c>
      <c r="Y17" s="15" t="s">
        <v>12</v>
      </c>
      <c r="Z17" s="33" t="s">
        <v>12</v>
      </c>
      <c r="AA17" s="28" t="s">
        <v>12</v>
      </c>
    </row>
    <row r="18" spans="1:27" s="6" customFormat="1" ht="62.25" customHeight="1" x14ac:dyDescent="0.2">
      <c r="A18" s="37">
        <v>1</v>
      </c>
      <c r="B18" s="43" t="s">
        <v>29</v>
      </c>
      <c r="C18" s="34">
        <v>2020</v>
      </c>
      <c r="D18" s="34">
        <v>2027</v>
      </c>
      <c r="E18" s="43" t="s">
        <v>12</v>
      </c>
      <c r="F18" s="16" t="s">
        <v>14</v>
      </c>
      <c r="G18" s="17">
        <f>SUM(H18:P18)</f>
        <v>8197555.3099999996</v>
      </c>
      <c r="H18" s="17">
        <f t="shared" ref="H18:M19" si="0">H24</f>
        <v>628375.18999999994</v>
      </c>
      <c r="I18" s="17">
        <f t="shared" si="0"/>
        <v>603575.54</v>
      </c>
      <c r="J18" s="17">
        <f t="shared" si="0"/>
        <v>1103810</v>
      </c>
      <c r="K18" s="17">
        <f t="shared" si="0"/>
        <v>1000143</v>
      </c>
      <c r="L18" s="17">
        <f t="shared" si="0"/>
        <v>1561299.61</v>
      </c>
      <c r="M18" s="17">
        <f t="shared" si="0"/>
        <v>2007521.97</v>
      </c>
      <c r="N18" s="30">
        <f t="shared" ref="N18:O18" si="1">N24</f>
        <v>632000</v>
      </c>
      <c r="O18" s="30">
        <f t="shared" si="1"/>
        <v>660830</v>
      </c>
      <c r="P18" s="18"/>
      <c r="Q18" s="34" t="s">
        <v>12</v>
      </c>
      <c r="R18" s="34" t="s">
        <v>12</v>
      </c>
      <c r="S18" s="34" t="s">
        <v>12</v>
      </c>
      <c r="T18" s="34" t="s">
        <v>12</v>
      </c>
      <c r="U18" s="34" t="s">
        <v>12</v>
      </c>
      <c r="V18" s="34" t="s">
        <v>12</v>
      </c>
      <c r="W18" s="34" t="s">
        <v>12</v>
      </c>
      <c r="X18" s="34" t="s">
        <v>12</v>
      </c>
      <c r="Y18" s="34" t="s">
        <v>12</v>
      </c>
      <c r="Z18" s="34" t="s">
        <v>12</v>
      </c>
      <c r="AA18" s="34" t="s">
        <v>12</v>
      </c>
    </row>
    <row r="19" spans="1:27" s="6" customFormat="1" ht="62.25" customHeight="1" x14ac:dyDescent="0.2">
      <c r="A19" s="38"/>
      <c r="B19" s="44"/>
      <c r="C19" s="35"/>
      <c r="D19" s="35"/>
      <c r="E19" s="44"/>
      <c r="F19" s="19" t="s">
        <v>17</v>
      </c>
      <c r="G19" s="17">
        <f>SUM(H19:P19)</f>
        <v>8197555.3099999996</v>
      </c>
      <c r="H19" s="17">
        <f t="shared" si="0"/>
        <v>628375.18999999994</v>
      </c>
      <c r="I19" s="17">
        <f t="shared" si="0"/>
        <v>603575.54</v>
      </c>
      <c r="J19" s="17">
        <f t="shared" si="0"/>
        <v>1103810</v>
      </c>
      <c r="K19" s="17">
        <f t="shared" si="0"/>
        <v>1000143</v>
      </c>
      <c r="L19" s="17">
        <f t="shared" si="0"/>
        <v>1561299.61</v>
      </c>
      <c r="M19" s="17">
        <f>M25</f>
        <v>2007521.97</v>
      </c>
      <c r="N19" s="30">
        <f t="shared" ref="N19:O19" si="2">N25</f>
        <v>632000</v>
      </c>
      <c r="O19" s="30">
        <f t="shared" si="2"/>
        <v>660830</v>
      </c>
      <c r="P19" s="18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</row>
    <row r="20" spans="1:27" s="6" customFormat="1" ht="43.5" customHeight="1" x14ac:dyDescent="0.2">
      <c r="A20" s="39"/>
      <c r="B20" s="45"/>
      <c r="C20" s="36"/>
      <c r="D20" s="36"/>
      <c r="E20" s="45"/>
      <c r="F20" s="20" t="s">
        <v>18</v>
      </c>
      <c r="G20" s="17">
        <f>SUM(H20:P20)</f>
        <v>0</v>
      </c>
      <c r="H20" s="17">
        <f t="shared" ref="H20:M20" si="3">H26</f>
        <v>0</v>
      </c>
      <c r="I20" s="17">
        <f t="shared" si="3"/>
        <v>0</v>
      </c>
      <c r="J20" s="17">
        <f t="shared" si="3"/>
        <v>0</v>
      </c>
      <c r="K20" s="17">
        <f t="shared" si="3"/>
        <v>0</v>
      </c>
      <c r="L20" s="17">
        <f t="shared" si="3"/>
        <v>0</v>
      </c>
      <c r="M20" s="17">
        <f t="shared" si="3"/>
        <v>0</v>
      </c>
      <c r="N20" s="30">
        <f t="shared" ref="N20:O20" si="4">N26</f>
        <v>0</v>
      </c>
      <c r="O20" s="30">
        <f t="shared" si="4"/>
        <v>0</v>
      </c>
      <c r="P20" s="18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</row>
    <row r="21" spans="1:27" s="6" customFormat="1" ht="78.75" hidden="1" customHeight="1" x14ac:dyDescent="0.2">
      <c r="A21" s="37"/>
      <c r="B21" s="43"/>
      <c r="C21" s="34"/>
      <c r="D21" s="34"/>
      <c r="E21" s="43"/>
      <c r="F21" s="16"/>
      <c r="G21" s="17"/>
      <c r="H21" s="17"/>
      <c r="I21" s="17"/>
      <c r="J21" s="17"/>
      <c r="K21" s="17"/>
      <c r="L21" s="17"/>
      <c r="M21" s="17"/>
      <c r="N21" s="30"/>
      <c r="O21" s="30"/>
      <c r="P21" s="18"/>
      <c r="Q21" s="43"/>
      <c r="R21" s="34"/>
      <c r="S21" s="34"/>
      <c r="T21" s="34"/>
      <c r="U21" s="34"/>
      <c r="V21" s="34"/>
      <c r="W21" s="34"/>
      <c r="X21" s="34"/>
      <c r="Y21" s="34"/>
      <c r="Z21" s="29"/>
      <c r="AA21" s="29"/>
    </row>
    <row r="22" spans="1:27" s="6" customFormat="1" ht="78.75" hidden="1" customHeight="1" x14ac:dyDescent="0.2">
      <c r="A22" s="38"/>
      <c r="B22" s="44"/>
      <c r="C22" s="35"/>
      <c r="D22" s="35"/>
      <c r="E22" s="44"/>
      <c r="F22" s="19"/>
      <c r="G22" s="17"/>
      <c r="H22" s="17"/>
      <c r="I22" s="17"/>
      <c r="J22" s="17"/>
      <c r="K22" s="17"/>
      <c r="L22" s="17"/>
      <c r="M22" s="17"/>
      <c r="N22" s="30"/>
      <c r="O22" s="30"/>
      <c r="P22" s="18"/>
      <c r="Q22" s="44"/>
      <c r="R22" s="35"/>
      <c r="S22" s="35"/>
      <c r="T22" s="35"/>
      <c r="U22" s="35"/>
      <c r="V22" s="35"/>
      <c r="W22" s="35"/>
      <c r="X22" s="35"/>
      <c r="Y22" s="35"/>
      <c r="Z22" s="29"/>
      <c r="AA22" s="29"/>
    </row>
    <row r="23" spans="1:27" s="6" customFormat="1" ht="78.75" hidden="1" customHeight="1" x14ac:dyDescent="0.2">
      <c r="A23" s="39"/>
      <c r="B23" s="45"/>
      <c r="C23" s="36"/>
      <c r="D23" s="36"/>
      <c r="E23" s="45"/>
      <c r="F23" s="20"/>
      <c r="G23" s="17"/>
      <c r="H23" s="17"/>
      <c r="I23" s="17"/>
      <c r="J23" s="17"/>
      <c r="K23" s="17"/>
      <c r="L23" s="17"/>
      <c r="M23" s="17"/>
      <c r="N23" s="30"/>
      <c r="O23" s="30"/>
      <c r="P23" s="18"/>
      <c r="Q23" s="45"/>
      <c r="R23" s="36"/>
      <c r="S23" s="36"/>
      <c r="T23" s="36"/>
      <c r="U23" s="36"/>
      <c r="V23" s="36"/>
      <c r="W23" s="36"/>
      <c r="X23" s="36"/>
      <c r="Y23" s="36"/>
      <c r="Z23" s="29"/>
      <c r="AA23" s="29"/>
    </row>
    <row r="24" spans="1:27" s="6" customFormat="1" ht="62.25" customHeight="1" x14ac:dyDescent="0.2">
      <c r="A24" s="37" t="s">
        <v>21</v>
      </c>
      <c r="B24" s="43" t="s">
        <v>30</v>
      </c>
      <c r="C24" s="34">
        <v>2020</v>
      </c>
      <c r="D24" s="34">
        <v>2027</v>
      </c>
      <c r="E24" s="43" t="s">
        <v>31</v>
      </c>
      <c r="F24" s="16" t="s">
        <v>14</v>
      </c>
      <c r="G24" s="17">
        <f t="shared" ref="G24:G47" si="5">SUM(H24:P24)</f>
        <v>8197555.3099999996</v>
      </c>
      <c r="H24" s="17">
        <f>H25+H26</f>
        <v>628375.18999999994</v>
      </c>
      <c r="I24" s="17">
        <f t="shared" ref="I24:P24" si="6">I25+I26</f>
        <v>603575.54</v>
      </c>
      <c r="J24" s="17">
        <f t="shared" si="6"/>
        <v>1103810</v>
      </c>
      <c r="K24" s="17">
        <f t="shared" si="6"/>
        <v>1000143</v>
      </c>
      <c r="L24" s="17">
        <f t="shared" si="6"/>
        <v>1561299.61</v>
      </c>
      <c r="M24" s="17">
        <f t="shared" si="6"/>
        <v>2007521.97</v>
      </c>
      <c r="N24" s="30">
        <f t="shared" ref="N24" si="7">N25+N26</f>
        <v>632000</v>
      </c>
      <c r="O24" s="30">
        <f t="shared" si="6"/>
        <v>660830</v>
      </c>
      <c r="P24" s="18">
        <f t="shared" si="6"/>
        <v>0</v>
      </c>
      <c r="Q24" s="49" t="s">
        <v>12</v>
      </c>
      <c r="R24" s="49" t="s">
        <v>12</v>
      </c>
      <c r="S24" s="49" t="s">
        <v>12</v>
      </c>
      <c r="T24" s="49" t="s">
        <v>12</v>
      </c>
      <c r="U24" s="49" t="s">
        <v>12</v>
      </c>
      <c r="V24" s="49" t="s">
        <v>12</v>
      </c>
      <c r="W24" s="49" t="s">
        <v>12</v>
      </c>
      <c r="X24" s="49" t="s">
        <v>12</v>
      </c>
      <c r="Y24" s="49" t="s">
        <v>12</v>
      </c>
      <c r="Z24" s="49" t="s">
        <v>12</v>
      </c>
      <c r="AA24" s="49" t="s">
        <v>12</v>
      </c>
    </row>
    <row r="25" spans="1:27" s="6" customFormat="1" ht="60" customHeight="1" x14ac:dyDescent="0.2">
      <c r="A25" s="38"/>
      <c r="B25" s="44"/>
      <c r="C25" s="35"/>
      <c r="D25" s="35"/>
      <c r="E25" s="44"/>
      <c r="F25" s="19" t="s">
        <v>17</v>
      </c>
      <c r="G25" s="17">
        <f t="shared" si="5"/>
        <v>8197555.3099999996</v>
      </c>
      <c r="H25" s="17">
        <f>H28</f>
        <v>628375.18999999994</v>
      </c>
      <c r="I25" s="17">
        <f>I28+I31</f>
        <v>603575.54</v>
      </c>
      <c r="J25" s="17">
        <f>J28+J31+J34</f>
        <v>1103810</v>
      </c>
      <c r="K25" s="17">
        <f t="shared" ref="K25:P26" si="8">K28+K31+K34</f>
        <v>1000143</v>
      </c>
      <c r="L25" s="17">
        <f t="shared" si="8"/>
        <v>1561299.61</v>
      </c>
      <c r="M25" s="17">
        <f>M28+M31+M34</f>
        <v>2007521.97</v>
      </c>
      <c r="N25" s="30">
        <f t="shared" ref="N25" si="9">N28</f>
        <v>632000</v>
      </c>
      <c r="O25" s="30">
        <f t="shared" ref="O25:P25" si="10">O28</f>
        <v>660830</v>
      </c>
      <c r="P25" s="17">
        <f t="shared" si="10"/>
        <v>0</v>
      </c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</row>
    <row r="26" spans="1:27" s="6" customFormat="1" ht="43.5" customHeight="1" x14ac:dyDescent="0.2">
      <c r="A26" s="39"/>
      <c r="B26" s="45"/>
      <c r="C26" s="36"/>
      <c r="D26" s="36"/>
      <c r="E26" s="45"/>
      <c r="F26" s="20" t="s">
        <v>18</v>
      </c>
      <c r="G26" s="17">
        <f t="shared" si="5"/>
        <v>0</v>
      </c>
      <c r="H26" s="17">
        <f>H29</f>
        <v>0</v>
      </c>
      <c r="I26" s="17">
        <f>I29+I32</f>
        <v>0</v>
      </c>
      <c r="J26" s="17">
        <f>J29+J32+J35</f>
        <v>0</v>
      </c>
      <c r="K26" s="17">
        <f t="shared" si="8"/>
        <v>0</v>
      </c>
      <c r="L26" s="17">
        <f t="shared" si="8"/>
        <v>0</v>
      </c>
      <c r="M26" s="17">
        <f t="shared" si="8"/>
        <v>0</v>
      </c>
      <c r="N26" s="17">
        <f t="shared" ref="N26" si="11">N29+N32+N35</f>
        <v>0</v>
      </c>
      <c r="O26" s="17">
        <f t="shared" si="8"/>
        <v>0</v>
      </c>
      <c r="P26" s="17">
        <f t="shared" si="8"/>
        <v>0</v>
      </c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</row>
    <row r="27" spans="1:27" s="6" customFormat="1" ht="79.5" customHeight="1" x14ac:dyDescent="0.2">
      <c r="A27" s="37" t="s">
        <v>22</v>
      </c>
      <c r="B27" s="43" t="s">
        <v>32</v>
      </c>
      <c r="C27" s="34">
        <v>2020</v>
      </c>
      <c r="D27" s="34">
        <v>2027</v>
      </c>
      <c r="E27" s="59" t="s">
        <v>31</v>
      </c>
      <c r="F27" s="16" t="s">
        <v>14</v>
      </c>
      <c r="G27" s="22">
        <f t="shared" si="5"/>
        <v>7551940.3099999996</v>
      </c>
      <c r="H27" s="22">
        <f>H28+H29</f>
        <v>628375.18999999994</v>
      </c>
      <c r="I27" s="22">
        <f t="shared" ref="I27:P27" si="12">I28+I29</f>
        <v>550937.54</v>
      </c>
      <c r="J27" s="22">
        <f t="shared" si="12"/>
        <v>510833</v>
      </c>
      <c r="K27" s="22">
        <f t="shared" si="12"/>
        <v>1000143</v>
      </c>
      <c r="L27" s="22">
        <f t="shared" si="12"/>
        <v>1561299.61</v>
      </c>
      <c r="M27" s="22">
        <f t="shared" si="12"/>
        <v>2007521.97</v>
      </c>
      <c r="N27" s="31">
        <f t="shared" ref="N27" si="13">N28+N29</f>
        <v>632000</v>
      </c>
      <c r="O27" s="31">
        <f t="shared" si="12"/>
        <v>660830</v>
      </c>
      <c r="P27" s="23">
        <f t="shared" si="12"/>
        <v>0</v>
      </c>
      <c r="Q27" s="43" t="s">
        <v>33</v>
      </c>
      <c r="R27" s="34" t="s">
        <v>34</v>
      </c>
      <c r="S27" s="34">
        <v>9.9</v>
      </c>
      <c r="T27" s="80">
        <v>11.7</v>
      </c>
      <c r="U27" s="80">
        <v>9.9</v>
      </c>
      <c r="V27" s="80">
        <v>9.9</v>
      </c>
      <c r="W27" s="80">
        <v>9.9</v>
      </c>
      <c r="X27" s="80">
        <v>9.9</v>
      </c>
      <c r="Y27" s="80">
        <v>9.9</v>
      </c>
      <c r="Z27" s="80">
        <v>9.9</v>
      </c>
      <c r="AA27" s="80">
        <v>9.9</v>
      </c>
    </row>
    <row r="28" spans="1:27" s="6" customFormat="1" ht="79.5" customHeight="1" x14ac:dyDescent="0.2">
      <c r="A28" s="38"/>
      <c r="B28" s="44"/>
      <c r="C28" s="35"/>
      <c r="D28" s="35"/>
      <c r="E28" s="60"/>
      <c r="F28" s="19" t="s">
        <v>17</v>
      </c>
      <c r="G28" s="22">
        <f t="shared" si="5"/>
        <v>7551940.3099999996</v>
      </c>
      <c r="H28" s="22">
        <v>628375.18999999994</v>
      </c>
      <c r="I28" s="22">
        <v>550937.54</v>
      </c>
      <c r="J28" s="22">
        <v>510833</v>
      </c>
      <c r="K28" s="22">
        <v>1000143</v>
      </c>
      <c r="L28" s="22">
        <v>1561299.61</v>
      </c>
      <c r="M28" s="22">
        <v>2007521.97</v>
      </c>
      <c r="N28" s="30">
        <v>632000</v>
      </c>
      <c r="O28" s="30">
        <v>660830</v>
      </c>
      <c r="P28" s="18"/>
      <c r="Q28" s="44"/>
      <c r="R28" s="35"/>
      <c r="S28" s="35"/>
      <c r="T28" s="81"/>
      <c r="U28" s="81"/>
      <c r="V28" s="81"/>
      <c r="W28" s="81"/>
      <c r="X28" s="81"/>
      <c r="Y28" s="81"/>
      <c r="Z28" s="81"/>
      <c r="AA28" s="81"/>
    </row>
    <row r="29" spans="1:27" s="6" customFormat="1" ht="79.5" customHeight="1" x14ac:dyDescent="0.2">
      <c r="A29" s="39"/>
      <c r="B29" s="45"/>
      <c r="C29" s="36"/>
      <c r="D29" s="36"/>
      <c r="E29" s="61"/>
      <c r="F29" s="20" t="s">
        <v>18</v>
      </c>
      <c r="G29" s="22">
        <f t="shared" si="5"/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30">
        <v>0</v>
      </c>
      <c r="O29" s="30">
        <v>0</v>
      </c>
      <c r="P29" s="21"/>
      <c r="Q29" s="45"/>
      <c r="R29" s="36"/>
      <c r="S29" s="36"/>
      <c r="T29" s="82"/>
      <c r="U29" s="82"/>
      <c r="V29" s="82"/>
      <c r="W29" s="82"/>
      <c r="X29" s="82"/>
      <c r="Y29" s="82"/>
      <c r="Z29" s="82"/>
      <c r="AA29" s="82"/>
    </row>
    <row r="30" spans="1:27" s="6" customFormat="1" ht="70.5" customHeight="1" x14ac:dyDescent="0.2">
      <c r="A30" s="37" t="s">
        <v>48</v>
      </c>
      <c r="B30" s="43" t="s">
        <v>51</v>
      </c>
      <c r="C30" s="34">
        <v>2021</v>
      </c>
      <c r="D30" s="34">
        <v>2022</v>
      </c>
      <c r="E30" s="43" t="s">
        <v>61</v>
      </c>
      <c r="F30" s="16" t="s">
        <v>14</v>
      </c>
      <c r="G30" s="22">
        <f t="shared" ref="G30:G44" si="14">SUM(H30:P30)</f>
        <v>145615</v>
      </c>
      <c r="H30" s="22">
        <f>H31+H32</f>
        <v>0</v>
      </c>
      <c r="I30" s="22">
        <f t="shared" ref="I30:P30" si="15">I31+I32</f>
        <v>52638</v>
      </c>
      <c r="J30" s="22">
        <f t="shared" si="15"/>
        <v>92977</v>
      </c>
      <c r="K30" s="22">
        <f t="shared" si="15"/>
        <v>0</v>
      </c>
      <c r="L30" s="22">
        <f t="shared" si="15"/>
        <v>0</v>
      </c>
      <c r="M30" s="22">
        <f t="shared" si="15"/>
        <v>0</v>
      </c>
      <c r="N30" s="31">
        <f t="shared" ref="N30" si="16">N31+N32</f>
        <v>0</v>
      </c>
      <c r="O30" s="31">
        <f t="shared" si="15"/>
        <v>0</v>
      </c>
      <c r="P30" s="23">
        <f t="shared" si="15"/>
        <v>0</v>
      </c>
      <c r="Q30" s="43" t="s">
        <v>49</v>
      </c>
      <c r="R30" s="34" t="s">
        <v>50</v>
      </c>
      <c r="S30" s="34">
        <v>1</v>
      </c>
      <c r="T30" s="53">
        <v>0</v>
      </c>
      <c r="U30" s="53">
        <v>1</v>
      </c>
      <c r="V30" s="53">
        <v>1</v>
      </c>
      <c r="W30" s="53">
        <v>0</v>
      </c>
      <c r="X30" s="53">
        <v>0</v>
      </c>
      <c r="Y30" s="53">
        <v>0</v>
      </c>
      <c r="Z30" s="53">
        <v>0</v>
      </c>
      <c r="AA30" s="53">
        <v>0</v>
      </c>
    </row>
    <row r="31" spans="1:27" s="6" customFormat="1" ht="84" customHeight="1" x14ac:dyDescent="0.2">
      <c r="A31" s="38"/>
      <c r="B31" s="44"/>
      <c r="C31" s="35"/>
      <c r="D31" s="35"/>
      <c r="E31" s="44"/>
      <c r="F31" s="19" t="s">
        <v>17</v>
      </c>
      <c r="G31" s="22">
        <f t="shared" si="14"/>
        <v>145615</v>
      </c>
      <c r="H31" s="22">
        <v>0</v>
      </c>
      <c r="I31" s="22">
        <v>52638</v>
      </c>
      <c r="J31" s="22">
        <v>92977</v>
      </c>
      <c r="K31" s="22">
        <v>0</v>
      </c>
      <c r="L31" s="22">
        <v>0</v>
      </c>
      <c r="M31" s="22">
        <v>0</v>
      </c>
      <c r="N31" s="30">
        <v>0</v>
      </c>
      <c r="O31" s="30">
        <v>0</v>
      </c>
      <c r="P31" s="18"/>
      <c r="Q31" s="44"/>
      <c r="R31" s="35"/>
      <c r="S31" s="35"/>
      <c r="T31" s="54"/>
      <c r="U31" s="54"/>
      <c r="V31" s="54"/>
      <c r="W31" s="54"/>
      <c r="X31" s="54"/>
      <c r="Y31" s="54"/>
      <c r="Z31" s="54"/>
      <c r="AA31" s="54"/>
    </row>
    <row r="32" spans="1:27" s="6" customFormat="1" ht="51" customHeight="1" x14ac:dyDescent="0.2">
      <c r="A32" s="39"/>
      <c r="B32" s="45"/>
      <c r="C32" s="36"/>
      <c r="D32" s="36"/>
      <c r="E32" s="45"/>
      <c r="F32" s="20" t="s">
        <v>18</v>
      </c>
      <c r="G32" s="22">
        <f t="shared" si="14"/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30">
        <v>0</v>
      </c>
      <c r="O32" s="30">
        <v>0</v>
      </c>
      <c r="P32" s="21"/>
      <c r="Q32" s="45"/>
      <c r="R32" s="36"/>
      <c r="S32" s="36"/>
      <c r="T32" s="55"/>
      <c r="U32" s="55"/>
      <c r="V32" s="55"/>
      <c r="W32" s="55"/>
      <c r="X32" s="55"/>
      <c r="Y32" s="55"/>
      <c r="Z32" s="55"/>
      <c r="AA32" s="55"/>
    </row>
    <row r="33" spans="1:27" s="6" customFormat="1" ht="70.5" customHeight="1" x14ac:dyDescent="0.2">
      <c r="A33" s="37" t="s">
        <v>58</v>
      </c>
      <c r="B33" s="43" t="s">
        <v>59</v>
      </c>
      <c r="C33" s="34">
        <v>2022</v>
      </c>
      <c r="D33" s="34">
        <v>2022</v>
      </c>
      <c r="E33" s="43" t="s">
        <v>61</v>
      </c>
      <c r="F33" s="16" t="s">
        <v>14</v>
      </c>
      <c r="G33" s="22">
        <f t="shared" ref="G33:G35" si="17">SUM(H33:P33)</f>
        <v>500000</v>
      </c>
      <c r="H33" s="22">
        <f>H34+H35</f>
        <v>0</v>
      </c>
      <c r="I33" s="22">
        <f t="shared" ref="I33:P33" si="18">I34+I35</f>
        <v>0</v>
      </c>
      <c r="J33" s="22">
        <f t="shared" si="18"/>
        <v>500000</v>
      </c>
      <c r="K33" s="22">
        <f t="shared" si="18"/>
        <v>0</v>
      </c>
      <c r="L33" s="22">
        <f t="shared" si="18"/>
        <v>0</v>
      </c>
      <c r="M33" s="22">
        <f t="shared" si="18"/>
        <v>0</v>
      </c>
      <c r="N33" s="31">
        <f t="shared" ref="N33" si="19">N34+N35</f>
        <v>0</v>
      </c>
      <c r="O33" s="31">
        <f t="shared" si="18"/>
        <v>0</v>
      </c>
      <c r="P33" s="23">
        <f t="shared" si="18"/>
        <v>0</v>
      </c>
      <c r="Q33" s="43" t="s">
        <v>60</v>
      </c>
      <c r="R33" s="34" t="s">
        <v>50</v>
      </c>
      <c r="S33" s="34">
        <v>1</v>
      </c>
      <c r="T33" s="53">
        <v>0</v>
      </c>
      <c r="U33" s="53">
        <v>0</v>
      </c>
      <c r="V33" s="53">
        <v>1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</row>
    <row r="34" spans="1:27" s="6" customFormat="1" ht="84" customHeight="1" x14ac:dyDescent="0.2">
      <c r="A34" s="38"/>
      <c r="B34" s="44"/>
      <c r="C34" s="35"/>
      <c r="D34" s="35"/>
      <c r="E34" s="44"/>
      <c r="F34" s="19" t="s">
        <v>17</v>
      </c>
      <c r="G34" s="22">
        <f t="shared" si="17"/>
        <v>500000</v>
      </c>
      <c r="H34" s="22">
        <v>0</v>
      </c>
      <c r="I34" s="22">
        <v>0</v>
      </c>
      <c r="J34" s="22">
        <v>500000</v>
      </c>
      <c r="K34" s="22">
        <v>0</v>
      </c>
      <c r="L34" s="22">
        <v>0</v>
      </c>
      <c r="M34" s="22">
        <v>0</v>
      </c>
      <c r="N34" s="30">
        <v>0</v>
      </c>
      <c r="O34" s="30">
        <v>0</v>
      </c>
      <c r="P34" s="18"/>
      <c r="Q34" s="44"/>
      <c r="R34" s="35"/>
      <c r="S34" s="35"/>
      <c r="T34" s="54"/>
      <c r="U34" s="54"/>
      <c r="V34" s="54"/>
      <c r="W34" s="54"/>
      <c r="X34" s="54"/>
      <c r="Y34" s="54"/>
      <c r="Z34" s="54"/>
      <c r="AA34" s="54"/>
    </row>
    <row r="35" spans="1:27" s="6" customFormat="1" ht="51" customHeight="1" x14ac:dyDescent="0.2">
      <c r="A35" s="39"/>
      <c r="B35" s="45"/>
      <c r="C35" s="36"/>
      <c r="D35" s="36"/>
      <c r="E35" s="45"/>
      <c r="F35" s="20" t="s">
        <v>18</v>
      </c>
      <c r="G35" s="22">
        <f t="shared" si="17"/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30">
        <v>0</v>
      </c>
      <c r="O35" s="30">
        <v>0</v>
      </c>
      <c r="P35" s="21"/>
      <c r="Q35" s="45"/>
      <c r="R35" s="36"/>
      <c r="S35" s="36"/>
      <c r="T35" s="55"/>
      <c r="U35" s="55"/>
      <c r="V35" s="55"/>
      <c r="W35" s="55"/>
      <c r="X35" s="55"/>
      <c r="Y35" s="55"/>
      <c r="Z35" s="55"/>
      <c r="AA35" s="55"/>
    </row>
    <row r="36" spans="1:27" s="6" customFormat="1" ht="62.25" customHeight="1" x14ac:dyDescent="0.2">
      <c r="A36" s="37"/>
      <c r="B36" s="40" t="s">
        <v>57</v>
      </c>
      <c r="C36" s="34">
        <v>2022</v>
      </c>
      <c r="D36" s="34">
        <v>2027</v>
      </c>
      <c r="E36" s="43" t="s">
        <v>12</v>
      </c>
      <c r="F36" s="16" t="s">
        <v>14</v>
      </c>
      <c r="G36" s="17">
        <f>SUM(H36:P36)</f>
        <v>52011.35</v>
      </c>
      <c r="H36" s="17">
        <f t="shared" ref="H36:M36" si="20">H42</f>
        <v>0</v>
      </c>
      <c r="I36" s="17">
        <f t="shared" si="20"/>
        <v>0</v>
      </c>
      <c r="J36" s="17">
        <f t="shared" si="20"/>
        <v>6144.63</v>
      </c>
      <c r="K36" s="17">
        <f t="shared" si="20"/>
        <v>8637.7800000000007</v>
      </c>
      <c r="L36" s="17">
        <f t="shared" si="20"/>
        <v>8938.52</v>
      </c>
      <c r="M36" s="17">
        <f t="shared" si="20"/>
        <v>9430.14</v>
      </c>
      <c r="N36" s="17">
        <f t="shared" ref="N36:O36" si="21">N42</f>
        <v>9430.14</v>
      </c>
      <c r="O36" s="17">
        <f t="shared" si="21"/>
        <v>9430.14</v>
      </c>
      <c r="P36" s="18"/>
      <c r="Q36" s="34" t="s">
        <v>12</v>
      </c>
      <c r="R36" s="34" t="s">
        <v>12</v>
      </c>
      <c r="S36" s="34" t="s">
        <v>12</v>
      </c>
      <c r="T36" s="34" t="s">
        <v>12</v>
      </c>
      <c r="U36" s="34" t="s">
        <v>12</v>
      </c>
      <c r="V36" s="34" t="s">
        <v>12</v>
      </c>
      <c r="W36" s="34" t="s">
        <v>12</v>
      </c>
      <c r="X36" s="34" t="s">
        <v>12</v>
      </c>
      <c r="Y36" s="34" t="s">
        <v>12</v>
      </c>
      <c r="Z36" s="34" t="s">
        <v>12</v>
      </c>
      <c r="AA36" s="34" t="s">
        <v>12</v>
      </c>
    </row>
    <row r="37" spans="1:27" s="6" customFormat="1" ht="62.25" customHeight="1" x14ac:dyDescent="0.2">
      <c r="A37" s="38"/>
      <c r="B37" s="41"/>
      <c r="C37" s="35"/>
      <c r="D37" s="35"/>
      <c r="E37" s="44"/>
      <c r="F37" s="19" t="s">
        <v>17</v>
      </c>
      <c r="G37" s="17">
        <f>SUM(H37:P37)</f>
        <v>0</v>
      </c>
      <c r="H37" s="17">
        <f t="shared" ref="H37:M37" si="22">H43</f>
        <v>0</v>
      </c>
      <c r="I37" s="17">
        <f t="shared" si="22"/>
        <v>0</v>
      </c>
      <c r="J37" s="17">
        <f t="shared" si="22"/>
        <v>0</v>
      </c>
      <c r="K37" s="17">
        <f t="shared" si="22"/>
        <v>0</v>
      </c>
      <c r="L37" s="17">
        <f t="shared" si="22"/>
        <v>0</v>
      </c>
      <c r="M37" s="17">
        <f t="shared" si="22"/>
        <v>0</v>
      </c>
      <c r="N37" s="17">
        <f t="shared" ref="N37:O37" si="23">N43</f>
        <v>0</v>
      </c>
      <c r="O37" s="17">
        <f t="shared" si="23"/>
        <v>0</v>
      </c>
      <c r="P37" s="18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</row>
    <row r="38" spans="1:27" s="6" customFormat="1" ht="54.75" customHeight="1" x14ac:dyDescent="0.2">
      <c r="A38" s="39"/>
      <c r="B38" s="42"/>
      <c r="C38" s="36"/>
      <c r="D38" s="36"/>
      <c r="E38" s="45"/>
      <c r="F38" s="20" t="s">
        <v>18</v>
      </c>
      <c r="G38" s="17">
        <f>SUM(H38:P38)</f>
        <v>52011.35</v>
      </c>
      <c r="H38" s="17">
        <f t="shared" ref="H38:M38" si="24">H44</f>
        <v>0</v>
      </c>
      <c r="I38" s="17">
        <f t="shared" si="24"/>
        <v>0</v>
      </c>
      <c r="J38" s="17">
        <f t="shared" si="24"/>
        <v>6144.63</v>
      </c>
      <c r="K38" s="17">
        <f t="shared" si="24"/>
        <v>8637.7800000000007</v>
      </c>
      <c r="L38" s="17">
        <f t="shared" si="24"/>
        <v>8938.52</v>
      </c>
      <c r="M38" s="17">
        <f t="shared" si="24"/>
        <v>9430.14</v>
      </c>
      <c r="N38" s="17">
        <f t="shared" ref="N38:O38" si="25">N44</f>
        <v>9430.14</v>
      </c>
      <c r="O38" s="17">
        <f t="shared" si="25"/>
        <v>9430.14</v>
      </c>
      <c r="P38" s="18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</row>
    <row r="39" spans="1:27" s="6" customFormat="1" ht="62.25" customHeight="1" x14ac:dyDescent="0.2">
      <c r="A39" s="37" t="s">
        <v>52</v>
      </c>
      <c r="B39" s="43" t="s">
        <v>54</v>
      </c>
      <c r="C39" s="34">
        <v>2022</v>
      </c>
      <c r="D39" s="34">
        <v>2027</v>
      </c>
      <c r="E39" s="43" t="s">
        <v>62</v>
      </c>
      <c r="F39" s="16" t="s">
        <v>14</v>
      </c>
      <c r="G39" s="17">
        <f t="shared" si="14"/>
        <v>52011.35</v>
      </c>
      <c r="H39" s="17">
        <f>H40+H41</f>
        <v>0</v>
      </c>
      <c r="I39" s="17">
        <f t="shared" ref="I39:P39" si="26">I40+I41</f>
        <v>0</v>
      </c>
      <c r="J39" s="17">
        <f t="shared" si="26"/>
        <v>6144.63</v>
      </c>
      <c r="K39" s="17">
        <f t="shared" si="26"/>
        <v>8637.7800000000007</v>
      </c>
      <c r="L39" s="17">
        <f t="shared" si="26"/>
        <v>8938.52</v>
      </c>
      <c r="M39" s="17">
        <f t="shared" si="26"/>
        <v>9430.14</v>
      </c>
      <c r="N39" s="30">
        <f t="shared" ref="N39" si="27">N40+N41</f>
        <v>9430.14</v>
      </c>
      <c r="O39" s="30">
        <f t="shared" si="26"/>
        <v>9430.14</v>
      </c>
      <c r="P39" s="18">
        <f t="shared" si="26"/>
        <v>0</v>
      </c>
      <c r="Q39" s="49" t="s">
        <v>12</v>
      </c>
      <c r="R39" s="49" t="s">
        <v>12</v>
      </c>
      <c r="S39" s="49" t="s">
        <v>12</v>
      </c>
      <c r="T39" s="49" t="s">
        <v>12</v>
      </c>
      <c r="U39" s="49" t="s">
        <v>12</v>
      </c>
      <c r="V39" s="49" t="s">
        <v>12</v>
      </c>
      <c r="W39" s="49" t="s">
        <v>12</v>
      </c>
      <c r="X39" s="49" t="s">
        <v>12</v>
      </c>
      <c r="Y39" s="49" t="s">
        <v>12</v>
      </c>
      <c r="Z39" s="49" t="s">
        <v>12</v>
      </c>
      <c r="AA39" s="49" t="s">
        <v>12</v>
      </c>
    </row>
    <row r="40" spans="1:27" s="6" customFormat="1" ht="68.25" customHeight="1" x14ac:dyDescent="0.2">
      <c r="A40" s="38"/>
      <c r="B40" s="44"/>
      <c r="C40" s="35"/>
      <c r="D40" s="35"/>
      <c r="E40" s="44"/>
      <c r="F40" s="19" t="s">
        <v>17</v>
      </c>
      <c r="G40" s="17">
        <f t="shared" si="14"/>
        <v>0</v>
      </c>
      <c r="H40" s="17">
        <f>H43</f>
        <v>0</v>
      </c>
      <c r="I40" s="17">
        <v>0</v>
      </c>
      <c r="J40" s="17">
        <f>J43</f>
        <v>0</v>
      </c>
      <c r="K40" s="17">
        <f t="shared" ref="K40:P40" si="28">K43</f>
        <v>0</v>
      </c>
      <c r="L40" s="17">
        <f t="shared" si="28"/>
        <v>0</v>
      </c>
      <c r="M40" s="17">
        <f t="shared" si="28"/>
        <v>0</v>
      </c>
      <c r="N40" s="30">
        <f t="shared" ref="N40" si="29">N43</f>
        <v>0</v>
      </c>
      <c r="O40" s="30">
        <f t="shared" si="28"/>
        <v>0</v>
      </c>
      <c r="P40" s="17">
        <f t="shared" si="28"/>
        <v>0</v>
      </c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</row>
    <row r="41" spans="1:27" s="6" customFormat="1" ht="71.25" customHeight="1" x14ac:dyDescent="0.2">
      <c r="A41" s="39"/>
      <c r="B41" s="45"/>
      <c r="C41" s="36"/>
      <c r="D41" s="36"/>
      <c r="E41" s="45"/>
      <c r="F41" s="20" t="s">
        <v>18</v>
      </c>
      <c r="G41" s="17">
        <f t="shared" si="14"/>
        <v>52011.35</v>
      </c>
      <c r="H41" s="17">
        <f>H44</f>
        <v>0</v>
      </c>
      <c r="I41" s="17">
        <f>I44+I47</f>
        <v>0</v>
      </c>
      <c r="J41" s="17">
        <f>J44</f>
        <v>6144.63</v>
      </c>
      <c r="K41" s="17">
        <f t="shared" ref="K41:O41" si="30">K44</f>
        <v>8637.7800000000007</v>
      </c>
      <c r="L41" s="17">
        <f t="shared" si="30"/>
        <v>8938.52</v>
      </c>
      <c r="M41" s="17">
        <f t="shared" si="30"/>
        <v>9430.14</v>
      </c>
      <c r="N41" s="17">
        <f t="shared" ref="N41" si="31">N44</f>
        <v>9430.14</v>
      </c>
      <c r="O41" s="17">
        <f t="shared" si="30"/>
        <v>9430.14</v>
      </c>
      <c r="P41" s="21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</row>
    <row r="42" spans="1:27" s="6" customFormat="1" ht="79.5" customHeight="1" x14ac:dyDescent="0.2">
      <c r="A42" s="37" t="s">
        <v>53</v>
      </c>
      <c r="B42" s="43" t="s">
        <v>55</v>
      </c>
      <c r="C42" s="34">
        <v>2022</v>
      </c>
      <c r="D42" s="34">
        <v>2027</v>
      </c>
      <c r="E42" s="43" t="s">
        <v>62</v>
      </c>
      <c r="F42" s="16" t="s">
        <v>14</v>
      </c>
      <c r="G42" s="22">
        <f t="shared" si="14"/>
        <v>52011.35</v>
      </c>
      <c r="H42" s="22">
        <f>H43+H44</f>
        <v>0</v>
      </c>
      <c r="I42" s="22">
        <f t="shared" ref="I42:P42" si="32">I43+I44</f>
        <v>0</v>
      </c>
      <c r="J42" s="22">
        <f t="shared" si="32"/>
        <v>6144.63</v>
      </c>
      <c r="K42" s="22">
        <f t="shared" si="32"/>
        <v>8637.7800000000007</v>
      </c>
      <c r="L42" s="22">
        <f t="shared" si="32"/>
        <v>8938.52</v>
      </c>
      <c r="M42" s="22">
        <f t="shared" si="32"/>
        <v>9430.14</v>
      </c>
      <c r="N42" s="31">
        <f t="shared" ref="N42" si="33">N43+N44</f>
        <v>9430.14</v>
      </c>
      <c r="O42" s="31">
        <f t="shared" si="32"/>
        <v>9430.14</v>
      </c>
      <c r="P42" s="23">
        <f t="shared" si="32"/>
        <v>0</v>
      </c>
      <c r="Q42" s="40" t="s">
        <v>56</v>
      </c>
      <c r="R42" s="50" t="s">
        <v>50</v>
      </c>
      <c r="S42" s="50">
        <v>4</v>
      </c>
      <c r="T42" s="46">
        <v>0</v>
      </c>
      <c r="U42" s="46">
        <v>0</v>
      </c>
      <c r="V42" s="46">
        <v>1</v>
      </c>
      <c r="W42" s="46">
        <v>1</v>
      </c>
      <c r="X42" s="46">
        <v>1</v>
      </c>
      <c r="Y42" s="46">
        <v>1</v>
      </c>
      <c r="Z42" s="46">
        <v>1</v>
      </c>
      <c r="AA42" s="46">
        <v>1</v>
      </c>
    </row>
    <row r="43" spans="1:27" s="6" customFormat="1" ht="79.5" customHeight="1" x14ac:dyDescent="0.2">
      <c r="A43" s="38"/>
      <c r="B43" s="44"/>
      <c r="C43" s="35"/>
      <c r="D43" s="35"/>
      <c r="E43" s="44"/>
      <c r="F43" s="19" t="s">
        <v>17</v>
      </c>
      <c r="G43" s="22">
        <f t="shared" si="14"/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18"/>
      <c r="Q43" s="41"/>
      <c r="R43" s="51"/>
      <c r="S43" s="51"/>
      <c r="T43" s="47"/>
      <c r="U43" s="47"/>
      <c r="V43" s="47"/>
      <c r="W43" s="47"/>
      <c r="X43" s="47"/>
      <c r="Y43" s="47"/>
      <c r="Z43" s="47"/>
      <c r="AA43" s="47"/>
    </row>
    <row r="44" spans="1:27" s="6" customFormat="1" ht="79.5" customHeight="1" x14ac:dyDescent="0.2">
      <c r="A44" s="39"/>
      <c r="B44" s="45"/>
      <c r="C44" s="36"/>
      <c r="D44" s="36"/>
      <c r="E44" s="45"/>
      <c r="F44" s="20" t="s">
        <v>18</v>
      </c>
      <c r="G44" s="22">
        <f t="shared" si="14"/>
        <v>52011.35</v>
      </c>
      <c r="H44" s="22">
        <v>0</v>
      </c>
      <c r="I44" s="22">
        <v>0</v>
      </c>
      <c r="J44" s="22">
        <v>6144.63</v>
      </c>
      <c r="K44" s="22">
        <v>8637.7800000000007</v>
      </c>
      <c r="L44" s="22">
        <v>8938.52</v>
      </c>
      <c r="M44" s="22">
        <v>9430.14</v>
      </c>
      <c r="N44" s="22">
        <v>9430.14</v>
      </c>
      <c r="O44" s="22">
        <v>9430.14</v>
      </c>
      <c r="P44" s="21"/>
      <c r="Q44" s="42"/>
      <c r="R44" s="52"/>
      <c r="S44" s="52"/>
      <c r="T44" s="48"/>
      <c r="U44" s="48"/>
      <c r="V44" s="48"/>
      <c r="W44" s="48"/>
      <c r="X44" s="48"/>
      <c r="Y44" s="48"/>
      <c r="Z44" s="48"/>
      <c r="AA44" s="48"/>
    </row>
    <row r="45" spans="1:27" s="6" customFormat="1" ht="82.5" customHeight="1" x14ac:dyDescent="0.2">
      <c r="A45" s="83" t="s">
        <v>26</v>
      </c>
      <c r="B45" s="84"/>
      <c r="C45" s="34">
        <v>2020</v>
      </c>
      <c r="D45" s="34">
        <v>2027</v>
      </c>
      <c r="E45" s="59" t="s">
        <v>63</v>
      </c>
      <c r="F45" s="16" t="s">
        <v>14</v>
      </c>
      <c r="G45" s="17">
        <f t="shared" si="5"/>
        <v>8249566.6599999983</v>
      </c>
      <c r="H45" s="17">
        <f t="shared" ref="H45:O45" si="34">H46+H47</f>
        <v>628375.18999999994</v>
      </c>
      <c r="I45" s="17">
        <f t="shared" si="34"/>
        <v>603575.54</v>
      </c>
      <c r="J45" s="17">
        <f t="shared" si="34"/>
        <v>1109954.6299999999</v>
      </c>
      <c r="K45" s="17">
        <f t="shared" si="34"/>
        <v>1008780.78</v>
      </c>
      <c r="L45" s="17">
        <f t="shared" si="34"/>
        <v>1570238.1300000001</v>
      </c>
      <c r="M45" s="17">
        <f t="shared" si="34"/>
        <v>2016952.1099999999</v>
      </c>
      <c r="N45" s="17">
        <f t="shared" ref="N45" si="35">N46+N47</f>
        <v>641430.14</v>
      </c>
      <c r="O45" s="17">
        <f t="shared" si="34"/>
        <v>670260.14</v>
      </c>
      <c r="P45" s="18"/>
      <c r="Q45" s="34" t="s">
        <v>12</v>
      </c>
      <c r="R45" s="34" t="s">
        <v>12</v>
      </c>
      <c r="S45" s="34" t="s">
        <v>12</v>
      </c>
      <c r="T45" s="34" t="s">
        <v>12</v>
      </c>
      <c r="U45" s="34" t="s">
        <v>12</v>
      </c>
      <c r="V45" s="34" t="s">
        <v>12</v>
      </c>
      <c r="W45" s="34" t="s">
        <v>12</v>
      </c>
      <c r="X45" s="34" t="s">
        <v>12</v>
      </c>
      <c r="Y45" s="34" t="s">
        <v>12</v>
      </c>
      <c r="Z45" s="34" t="s">
        <v>12</v>
      </c>
      <c r="AA45" s="34" t="s">
        <v>12</v>
      </c>
    </row>
    <row r="46" spans="1:27" s="6" customFormat="1" ht="93.75" customHeight="1" x14ac:dyDescent="0.2">
      <c r="A46" s="85"/>
      <c r="B46" s="86"/>
      <c r="C46" s="35"/>
      <c r="D46" s="35"/>
      <c r="E46" s="60"/>
      <c r="F46" s="19" t="s">
        <v>17</v>
      </c>
      <c r="G46" s="17">
        <f t="shared" si="5"/>
        <v>8197555.3099999996</v>
      </c>
      <c r="H46" s="17">
        <f>H19</f>
        <v>628375.18999999994</v>
      </c>
      <c r="I46" s="17">
        <f>I19</f>
        <v>603575.54</v>
      </c>
      <c r="J46" s="17">
        <f>J19+J40</f>
        <v>1103810</v>
      </c>
      <c r="K46" s="17">
        <f>K19+K40</f>
        <v>1000143</v>
      </c>
      <c r="L46" s="17">
        <f>L19+L40</f>
        <v>1561299.61</v>
      </c>
      <c r="M46" s="17">
        <f>M19+M40</f>
        <v>2007521.97</v>
      </c>
      <c r="N46" s="30">
        <f>N19</f>
        <v>632000</v>
      </c>
      <c r="O46" s="30">
        <f>O19</f>
        <v>660830</v>
      </c>
      <c r="P46" s="17">
        <f>P19</f>
        <v>0</v>
      </c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</row>
    <row r="47" spans="1:27" s="6" customFormat="1" ht="84.75" customHeight="1" x14ac:dyDescent="0.2">
      <c r="A47" s="87"/>
      <c r="B47" s="88"/>
      <c r="C47" s="36"/>
      <c r="D47" s="36"/>
      <c r="E47" s="61"/>
      <c r="F47" s="20" t="s">
        <v>18</v>
      </c>
      <c r="G47" s="17">
        <f t="shared" si="5"/>
        <v>52011.35</v>
      </c>
      <c r="H47" s="17">
        <f>H20</f>
        <v>0</v>
      </c>
      <c r="I47" s="17">
        <f>I20</f>
        <v>0</v>
      </c>
      <c r="J47" s="17">
        <f>J44</f>
        <v>6144.63</v>
      </c>
      <c r="K47" s="17">
        <f t="shared" ref="K47:O47" si="36">K44</f>
        <v>8637.7800000000007</v>
      </c>
      <c r="L47" s="17">
        <f t="shared" si="36"/>
        <v>8938.52</v>
      </c>
      <c r="M47" s="17">
        <f t="shared" si="36"/>
        <v>9430.14</v>
      </c>
      <c r="N47" s="17">
        <f t="shared" ref="N47" si="37">N44</f>
        <v>9430.14</v>
      </c>
      <c r="O47" s="17">
        <f t="shared" si="36"/>
        <v>9430.14</v>
      </c>
      <c r="P47" s="21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</row>
    <row r="48" spans="1:27" s="6" customFormat="1" ht="66.75" customHeight="1" x14ac:dyDescent="0.2">
      <c r="A48" s="71" t="s">
        <v>36</v>
      </c>
      <c r="B48" s="72"/>
      <c r="C48" s="15">
        <v>2020</v>
      </c>
      <c r="D48" s="15">
        <v>2027</v>
      </c>
      <c r="E48" s="15" t="s">
        <v>12</v>
      </c>
      <c r="F48" s="15" t="s">
        <v>12</v>
      </c>
      <c r="G48" s="15" t="s">
        <v>12</v>
      </c>
      <c r="H48" s="15" t="s">
        <v>12</v>
      </c>
      <c r="I48" s="15" t="s">
        <v>12</v>
      </c>
      <c r="J48" s="15" t="s">
        <v>12</v>
      </c>
      <c r="K48" s="15" t="s">
        <v>12</v>
      </c>
      <c r="L48" s="15" t="s">
        <v>12</v>
      </c>
      <c r="M48" s="15" t="s">
        <v>12</v>
      </c>
      <c r="N48" s="33" t="s">
        <v>12</v>
      </c>
      <c r="O48" s="28" t="s">
        <v>12</v>
      </c>
      <c r="P48" s="15"/>
      <c r="Q48" s="15" t="s">
        <v>12</v>
      </c>
      <c r="R48" s="15" t="s">
        <v>12</v>
      </c>
      <c r="S48" s="15" t="s">
        <v>12</v>
      </c>
      <c r="T48" s="15" t="s">
        <v>12</v>
      </c>
      <c r="U48" s="15" t="s">
        <v>12</v>
      </c>
      <c r="V48" s="15" t="s">
        <v>12</v>
      </c>
      <c r="W48" s="15" t="s">
        <v>12</v>
      </c>
      <c r="X48" s="15" t="s">
        <v>12</v>
      </c>
      <c r="Y48" s="15" t="s">
        <v>12</v>
      </c>
      <c r="Z48" s="33" t="s">
        <v>12</v>
      </c>
      <c r="AA48" s="28" t="s">
        <v>12</v>
      </c>
    </row>
    <row r="49" spans="1:27" s="6" customFormat="1" ht="69.75" customHeight="1" x14ac:dyDescent="0.2">
      <c r="A49" s="71" t="s">
        <v>37</v>
      </c>
      <c r="B49" s="72"/>
      <c r="C49" s="15">
        <v>2020</v>
      </c>
      <c r="D49" s="15">
        <v>2027</v>
      </c>
      <c r="E49" s="15" t="s">
        <v>12</v>
      </c>
      <c r="F49" s="15" t="s">
        <v>12</v>
      </c>
      <c r="G49" s="15" t="s">
        <v>12</v>
      </c>
      <c r="H49" s="15" t="s">
        <v>12</v>
      </c>
      <c r="I49" s="15" t="s">
        <v>12</v>
      </c>
      <c r="J49" s="15" t="s">
        <v>12</v>
      </c>
      <c r="K49" s="15" t="s">
        <v>12</v>
      </c>
      <c r="L49" s="15" t="s">
        <v>12</v>
      </c>
      <c r="M49" s="15" t="s">
        <v>12</v>
      </c>
      <c r="N49" s="33" t="s">
        <v>12</v>
      </c>
      <c r="O49" s="28" t="s">
        <v>12</v>
      </c>
      <c r="P49" s="15"/>
      <c r="Q49" s="15" t="s">
        <v>12</v>
      </c>
      <c r="R49" s="15" t="s">
        <v>12</v>
      </c>
      <c r="S49" s="15" t="s">
        <v>12</v>
      </c>
      <c r="T49" s="15" t="s">
        <v>12</v>
      </c>
      <c r="U49" s="15" t="s">
        <v>12</v>
      </c>
      <c r="V49" s="15" t="s">
        <v>12</v>
      </c>
      <c r="W49" s="15" t="s">
        <v>12</v>
      </c>
      <c r="X49" s="15" t="s">
        <v>12</v>
      </c>
      <c r="Y49" s="15" t="s">
        <v>12</v>
      </c>
      <c r="Z49" s="33" t="s">
        <v>12</v>
      </c>
      <c r="AA49" s="28" t="s">
        <v>12</v>
      </c>
    </row>
    <row r="50" spans="1:27" s="6" customFormat="1" ht="62.25" customHeight="1" x14ac:dyDescent="0.2">
      <c r="A50" s="89" t="s">
        <v>23</v>
      </c>
      <c r="B50" s="43" t="s">
        <v>41</v>
      </c>
      <c r="C50" s="34">
        <v>2020</v>
      </c>
      <c r="D50" s="34">
        <v>2027</v>
      </c>
      <c r="E50" s="43" t="s">
        <v>12</v>
      </c>
      <c r="F50" s="16" t="s">
        <v>14</v>
      </c>
      <c r="G50" s="17">
        <f>SUM(H50:P50)</f>
        <v>39239266.579999998</v>
      </c>
      <c r="H50" s="24">
        <f t="shared" ref="H50:L50" si="38">H51+H52</f>
        <v>4172771.31</v>
      </c>
      <c r="I50" s="24">
        <f t="shared" si="38"/>
        <v>5695086.5099999998</v>
      </c>
      <c r="J50" s="24">
        <f t="shared" si="38"/>
        <v>6215039.04</v>
      </c>
      <c r="K50" s="24">
        <f t="shared" si="38"/>
        <v>6687318.7400000002</v>
      </c>
      <c r="L50" s="24">
        <f t="shared" si="38"/>
        <v>6223622.4699999997</v>
      </c>
      <c r="M50" s="24">
        <f>M51+M52</f>
        <v>7645428.5099999998</v>
      </c>
      <c r="N50" s="24">
        <f>N51+N52</f>
        <v>1300000</v>
      </c>
      <c r="O50" s="24">
        <f>O51+O52</f>
        <v>1300000</v>
      </c>
      <c r="P50" s="25"/>
      <c r="Q50" s="34" t="s">
        <v>12</v>
      </c>
      <c r="R50" s="34" t="s">
        <v>12</v>
      </c>
      <c r="S50" s="34" t="s">
        <v>12</v>
      </c>
      <c r="T50" s="34" t="s">
        <v>12</v>
      </c>
      <c r="U50" s="34" t="s">
        <v>12</v>
      </c>
      <c r="V50" s="34" t="s">
        <v>12</v>
      </c>
      <c r="W50" s="34" t="s">
        <v>12</v>
      </c>
      <c r="X50" s="34" t="s">
        <v>12</v>
      </c>
      <c r="Y50" s="34" t="s">
        <v>12</v>
      </c>
      <c r="Z50" s="34" t="s">
        <v>12</v>
      </c>
      <c r="AA50" s="34" t="s">
        <v>12</v>
      </c>
    </row>
    <row r="51" spans="1:27" s="6" customFormat="1" ht="66.75" customHeight="1" x14ac:dyDescent="0.2">
      <c r="A51" s="90"/>
      <c r="B51" s="44"/>
      <c r="C51" s="35"/>
      <c r="D51" s="35"/>
      <c r="E51" s="44"/>
      <c r="F51" s="19" t="s">
        <v>17</v>
      </c>
      <c r="G51" s="17">
        <f>SUM(H51:P51)</f>
        <v>10451678.439999999</v>
      </c>
      <c r="H51" s="24">
        <f>H54</f>
        <v>354813.68</v>
      </c>
      <c r="I51" s="24">
        <f t="shared" ref="I51:L52" si="39">I54</f>
        <v>714570.99</v>
      </c>
      <c r="J51" s="24">
        <f t="shared" si="39"/>
        <v>961112.65</v>
      </c>
      <c r="K51" s="24">
        <f t="shared" si="39"/>
        <v>1310000</v>
      </c>
      <c r="L51" s="24">
        <f t="shared" si="39"/>
        <v>311181.12</v>
      </c>
      <c r="M51" s="24">
        <f t="shared" ref="M51:O52" si="40">M54</f>
        <v>4200000</v>
      </c>
      <c r="N51" s="24">
        <f t="shared" si="40"/>
        <v>1300000</v>
      </c>
      <c r="O51" s="24">
        <f t="shared" si="40"/>
        <v>1300000</v>
      </c>
      <c r="P51" s="2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</row>
    <row r="52" spans="1:27" s="6" customFormat="1" ht="60" customHeight="1" x14ac:dyDescent="0.2">
      <c r="A52" s="91"/>
      <c r="B52" s="45"/>
      <c r="C52" s="36"/>
      <c r="D52" s="36"/>
      <c r="E52" s="45"/>
      <c r="F52" s="20" t="s">
        <v>18</v>
      </c>
      <c r="G52" s="17">
        <f>SUM(H52:P52)</f>
        <v>28787588.140000001</v>
      </c>
      <c r="H52" s="24">
        <f>H55</f>
        <v>3817957.63</v>
      </c>
      <c r="I52" s="24">
        <f t="shared" si="39"/>
        <v>4980515.5199999996</v>
      </c>
      <c r="J52" s="24">
        <f t="shared" si="39"/>
        <v>5253926.3899999997</v>
      </c>
      <c r="K52" s="24">
        <f t="shared" si="39"/>
        <v>5377318.7400000002</v>
      </c>
      <c r="L52" s="24">
        <f t="shared" si="39"/>
        <v>5912441.3499999996</v>
      </c>
      <c r="M52" s="24">
        <f t="shared" si="40"/>
        <v>3445428.51</v>
      </c>
      <c r="N52" s="24">
        <f t="shared" si="40"/>
        <v>0</v>
      </c>
      <c r="O52" s="24">
        <f t="shared" si="40"/>
        <v>0</v>
      </c>
      <c r="P52" s="25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</row>
    <row r="53" spans="1:27" s="6" customFormat="1" ht="66.75" customHeight="1" x14ac:dyDescent="0.2">
      <c r="A53" s="89" t="s">
        <v>24</v>
      </c>
      <c r="B53" s="43" t="s">
        <v>40</v>
      </c>
      <c r="C53" s="34">
        <v>2020</v>
      </c>
      <c r="D53" s="34">
        <v>2027</v>
      </c>
      <c r="E53" s="43" t="s">
        <v>38</v>
      </c>
      <c r="F53" s="16" t="s">
        <v>14</v>
      </c>
      <c r="G53" s="17">
        <f>SUM(H53:O53)</f>
        <v>39239266.579999998</v>
      </c>
      <c r="H53" s="24">
        <f t="shared" ref="H53:P53" si="41">H54+H55</f>
        <v>4172771.31</v>
      </c>
      <c r="I53" s="24">
        <f t="shared" si="41"/>
        <v>5695086.5099999998</v>
      </c>
      <c r="J53" s="24">
        <f t="shared" si="41"/>
        <v>6215039.04</v>
      </c>
      <c r="K53" s="24">
        <f t="shared" si="41"/>
        <v>6687318.7400000002</v>
      </c>
      <c r="L53" s="24">
        <f t="shared" si="41"/>
        <v>6223622.4699999997</v>
      </c>
      <c r="M53" s="24">
        <f t="shared" si="41"/>
        <v>7645428.5099999998</v>
      </c>
      <c r="N53" s="24">
        <f t="shared" ref="N53" si="42">N54+N55</f>
        <v>1300000</v>
      </c>
      <c r="O53" s="24">
        <f t="shared" si="41"/>
        <v>1300000</v>
      </c>
      <c r="P53" s="24" t="e">
        <f t="shared" si="41"/>
        <v>#REF!</v>
      </c>
      <c r="Q53" s="34" t="s">
        <v>12</v>
      </c>
      <c r="R53" s="34" t="s">
        <v>12</v>
      </c>
      <c r="S53" s="34" t="s">
        <v>12</v>
      </c>
      <c r="T53" s="34" t="s">
        <v>12</v>
      </c>
      <c r="U53" s="34" t="s">
        <v>12</v>
      </c>
      <c r="V53" s="34" t="s">
        <v>12</v>
      </c>
      <c r="W53" s="34" t="s">
        <v>12</v>
      </c>
      <c r="X53" s="34" t="s">
        <v>12</v>
      </c>
      <c r="Y53" s="34" t="s">
        <v>12</v>
      </c>
      <c r="Z53" s="34" t="s">
        <v>12</v>
      </c>
      <c r="AA53" s="34" t="s">
        <v>12</v>
      </c>
    </row>
    <row r="54" spans="1:27" s="6" customFormat="1" ht="72.75" customHeight="1" x14ac:dyDescent="0.2">
      <c r="A54" s="90"/>
      <c r="B54" s="44"/>
      <c r="C54" s="35"/>
      <c r="D54" s="35"/>
      <c r="E54" s="44"/>
      <c r="F54" s="19" t="s">
        <v>17</v>
      </c>
      <c r="G54" s="17">
        <f>SUM(H54:M54)</f>
        <v>7851678.4399999995</v>
      </c>
      <c r="H54" s="24">
        <f>H57</f>
        <v>354813.68</v>
      </c>
      <c r="I54" s="24">
        <f t="shared" ref="I54:P55" si="43">I57</f>
        <v>714570.99</v>
      </c>
      <c r="J54" s="24">
        <f t="shared" si="43"/>
        <v>961112.65</v>
      </c>
      <c r="K54" s="24">
        <f t="shared" si="43"/>
        <v>1310000</v>
      </c>
      <c r="L54" s="24">
        <f t="shared" si="43"/>
        <v>311181.12</v>
      </c>
      <c r="M54" s="24">
        <f t="shared" si="43"/>
        <v>4200000</v>
      </c>
      <c r="N54" s="32">
        <f>N57</f>
        <v>1300000</v>
      </c>
      <c r="O54" s="32">
        <f>O57</f>
        <v>1300000</v>
      </c>
      <c r="P54" s="26" t="e">
        <f>P57+#REF!</f>
        <v>#REF!</v>
      </c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1:27" s="6" customFormat="1" ht="63.75" customHeight="1" x14ac:dyDescent="0.2">
      <c r="A55" s="91"/>
      <c r="B55" s="45"/>
      <c r="C55" s="36"/>
      <c r="D55" s="36"/>
      <c r="E55" s="45"/>
      <c r="F55" s="20" t="s">
        <v>18</v>
      </c>
      <c r="G55" s="17">
        <f t="shared" ref="G55:G64" si="44">SUM(H55:P55)</f>
        <v>28787588.140000001</v>
      </c>
      <c r="H55" s="24">
        <f>H58</f>
        <v>3817957.63</v>
      </c>
      <c r="I55" s="24">
        <f t="shared" si="43"/>
        <v>4980515.5199999996</v>
      </c>
      <c r="J55" s="24">
        <f t="shared" si="43"/>
        <v>5253926.3899999997</v>
      </c>
      <c r="K55" s="24">
        <f t="shared" si="43"/>
        <v>5377318.7400000002</v>
      </c>
      <c r="L55" s="24">
        <f t="shared" si="43"/>
        <v>5912441.3499999996</v>
      </c>
      <c r="M55" s="24">
        <f t="shared" si="43"/>
        <v>3445428.51</v>
      </c>
      <c r="N55" s="32">
        <f t="shared" ref="N55" si="45">N58</f>
        <v>0</v>
      </c>
      <c r="O55" s="32">
        <f t="shared" si="43"/>
        <v>0</v>
      </c>
      <c r="P55" s="24">
        <f t="shared" si="43"/>
        <v>0</v>
      </c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</row>
    <row r="56" spans="1:27" s="6" customFormat="1" ht="78" customHeight="1" x14ac:dyDescent="0.2">
      <c r="A56" s="89" t="s">
        <v>25</v>
      </c>
      <c r="B56" s="43" t="s">
        <v>39</v>
      </c>
      <c r="C56" s="34">
        <v>2020</v>
      </c>
      <c r="D56" s="34">
        <v>2027</v>
      </c>
      <c r="E56" s="43" t="s">
        <v>38</v>
      </c>
      <c r="F56" s="16" t="s">
        <v>14</v>
      </c>
      <c r="G56" s="17">
        <f t="shared" si="44"/>
        <v>39239266.579999998</v>
      </c>
      <c r="H56" s="24">
        <f>H57+H58</f>
        <v>4172771.31</v>
      </c>
      <c r="I56" s="24">
        <f t="shared" ref="I56:P56" si="46">I57+I58</f>
        <v>5695086.5099999998</v>
      </c>
      <c r="J56" s="24">
        <f t="shared" si="46"/>
        <v>6215039.04</v>
      </c>
      <c r="K56" s="24">
        <f t="shared" si="46"/>
        <v>6687318.7400000002</v>
      </c>
      <c r="L56" s="24">
        <f t="shared" si="46"/>
        <v>6223622.4699999997</v>
      </c>
      <c r="M56" s="24">
        <f t="shared" si="46"/>
        <v>7645428.5099999998</v>
      </c>
      <c r="N56" s="32">
        <f t="shared" ref="N56" si="47">N57+N58</f>
        <v>1300000</v>
      </c>
      <c r="O56" s="32">
        <f t="shared" si="46"/>
        <v>1300000</v>
      </c>
      <c r="P56" s="27">
        <f t="shared" si="46"/>
        <v>0</v>
      </c>
      <c r="Q56" s="43" t="s">
        <v>47</v>
      </c>
      <c r="R56" s="43" t="s">
        <v>46</v>
      </c>
      <c r="S56" s="34">
        <v>100</v>
      </c>
      <c r="T56" s="65">
        <v>100</v>
      </c>
      <c r="U56" s="65">
        <v>100</v>
      </c>
      <c r="V56" s="65">
        <v>100</v>
      </c>
      <c r="W56" s="65">
        <v>100</v>
      </c>
      <c r="X56" s="65">
        <v>100</v>
      </c>
      <c r="Y56" s="65">
        <v>100</v>
      </c>
      <c r="Z56" s="65">
        <v>100</v>
      </c>
      <c r="AA56" s="65">
        <v>100</v>
      </c>
    </row>
    <row r="57" spans="1:27" s="6" customFormat="1" ht="85.5" customHeight="1" x14ac:dyDescent="0.2">
      <c r="A57" s="90"/>
      <c r="B57" s="44"/>
      <c r="C57" s="35"/>
      <c r="D57" s="35"/>
      <c r="E57" s="44"/>
      <c r="F57" s="19" t="s">
        <v>17</v>
      </c>
      <c r="G57" s="17">
        <f t="shared" si="44"/>
        <v>10451678.439999999</v>
      </c>
      <c r="H57" s="24">
        <v>354813.68</v>
      </c>
      <c r="I57" s="24">
        <v>714570.99</v>
      </c>
      <c r="J57" s="17">
        <v>961112.65</v>
      </c>
      <c r="K57" s="24">
        <v>1310000</v>
      </c>
      <c r="L57" s="24">
        <v>311181.12</v>
      </c>
      <c r="M57" s="24">
        <v>4200000</v>
      </c>
      <c r="N57" s="24">
        <v>1300000</v>
      </c>
      <c r="O57" s="24">
        <v>1300000</v>
      </c>
      <c r="P57" s="25"/>
      <c r="Q57" s="44"/>
      <c r="R57" s="44"/>
      <c r="S57" s="35"/>
      <c r="T57" s="66"/>
      <c r="U57" s="66"/>
      <c r="V57" s="66"/>
      <c r="W57" s="66"/>
      <c r="X57" s="66"/>
      <c r="Y57" s="66"/>
      <c r="Z57" s="66"/>
      <c r="AA57" s="66"/>
    </row>
    <row r="58" spans="1:27" s="6" customFormat="1" ht="76.5" customHeight="1" x14ac:dyDescent="0.2">
      <c r="A58" s="91"/>
      <c r="B58" s="45"/>
      <c r="C58" s="36"/>
      <c r="D58" s="36"/>
      <c r="E58" s="45"/>
      <c r="F58" s="20" t="s">
        <v>18</v>
      </c>
      <c r="G58" s="17">
        <f t="shared" si="44"/>
        <v>28787588.140000001</v>
      </c>
      <c r="H58" s="24">
        <v>3817957.63</v>
      </c>
      <c r="I58" s="24">
        <v>4980515.5199999996</v>
      </c>
      <c r="J58" s="24">
        <v>5253926.3899999997</v>
      </c>
      <c r="K58" s="24">
        <v>5377318.7400000002</v>
      </c>
      <c r="L58" s="24">
        <v>5912441.3499999996</v>
      </c>
      <c r="M58" s="24">
        <v>3445428.51</v>
      </c>
      <c r="N58" s="24">
        <v>0</v>
      </c>
      <c r="O58" s="24">
        <v>0</v>
      </c>
      <c r="P58" s="25"/>
      <c r="Q58" s="45"/>
      <c r="R58" s="45"/>
      <c r="S58" s="36"/>
      <c r="T58" s="67"/>
      <c r="U58" s="67"/>
      <c r="V58" s="67"/>
      <c r="W58" s="67"/>
      <c r="X58" s="67"/>
      <c r="Y58" s="67"/>
      <c r="Z58" s="67"/>
      <c r="AA58" s="67"/>
    </row>
    <row r="59" spans="1:27" s="6" customFormat="1" ht="64.5" customHeight="1" x14ac:dyDescent="0.2">
      <c r="A59" s="83" t="s">
        <v>42</v>
      </c>
      <c r="B59" s="84"/>
      <c r="C59" s="34">
        <v>2020</v>
      </c>
      <c r="D59" s="34">
        <v>2027</v>
      </c>
      <c r="E59" s="43" t="s">
        <v>38</v>
      </c>
      <c r="F59" s="16" t="s">
        <v>14</v>
      </c>
      <c r="G59" s="17">
        <f t="shared" si="44"/>
        <v>39239266.579999998</v>
      </c>
      <c r="H59" s="17">
        <f>H60+H61</f>
        <v>4172771.31</v>
      </c>
      <c r="I59" s="17">
        <f t="shared" ref="I59:P59" si="48">I60+I61</f>
        <v>5695086.5099999998</v>
      </c>
      <c r="J59" s="17">
        <f>J57+J61</f>
        <v>6215039.04</v>
      </c>
      <c r="K59" s="17">
        <f t="shared" si="48"/>
        <v>6687318.7400000002</v>
      </c>
      <c r="L59" s="17">
        <f t="shared" si="48"/>
        <v>6223622.4699999997</v>
      </c>
      <c r="M59" s="17">
        <f t="shared" si="48"/>
        <v>7645428.5099999998</v>
      </c>
      <c r="N59" s="30">
        <f t="shared" ref="N59" si="49">N60+N61</f>
        <v>1300000</v>
      </c>
      <c r="O59" s="30">
        <f t="shared" si="48"/>
        <v>1300000</v>
      </c>
      <c r="P59" s="18">
        <f t="shared" si="48"/>
        <v>0</v>
      </c>
      <c r="Q59" s="34" t="s">
        <v>12</v>
      </c>
      <c r="R59" s="34" t="s">
        <v>12</v>
      </c>
      <c r="S59" s="34" t="s">
        <v>12</v>
      </c>
      <c r="T59" s="34" t="s">
        <v>12</v>
      </c>
      <c r="U59" s="34" t="s">
        <v>12</v>
      </c>
      <c r="V59" s="34" t="s">
        <v>12</v>
      </c>
      <c r="W59" s="34" t="s">
        <v>12</v>
      </c>
      <c r="X59" s="34" t="s">
        <v>12</v>
      </c>
      <c r="Y59" s="34" t="s">
        <v>12</v>
      </c>
      <c r="Z59" s="34" t="s">
        <v>12</v>
      </c>
      <c r="AA59" s="34" t="s">
        <v>12</v>
      </c>
    </row>
    <row r="60" spans="1:27" s="6" customFormat="1" ht="60" customHeight="1" x14ac:dyDescent="0.2">
      <c r="A60" s="85"/>
      <c r="B60" s="86"/>
      <c r="C60" s="35"/>
      <c r="D60" s="35"/>
      <c r="E60" s="44"/>
      <c r="F60" s="19" t="s">
        <v>17</v>
      </c>
      <c r="G60" s="17">
        <f t="shared" si="44"/>
        <v>10451678.439999999</v>
      </c>
      <c r="H60" s="17">
        <f>H51</f>
        <v>354813.68</v>
      </c>
      <c r="I60" s="17">
        <f t="shared" ref="I60:L60" si="50">I51</f>
        <v>714570.99</v>
      </c>
      <c r="J60" s="17">
        <f>J51</f>
        <v>961112.65</v>
      </c>
      <c r="K60" s="17">
        <f t="shared" si="50"/>
        <v>1310000</v>
      </c>
      <c r="L60" s="17">
        <f t="shared" si="50"/>
        <v>311181.12</v>
      </c>
      <c r="M60" s="17">
        <f>M51</f>
        <v>4200000</v>
      </c>
      <c r="N60" s="30">
        <f>N51</f>
        <v>1300000</v>
      </c>
      <c r="O60" s="30">
        <f>O51</f>
        <v>1300000</v>
      </c>
      <c r="P60" s="17">
        <f t="shared" ref="I60:P61" si="51">P51</f>
        <v>0</v>
      </c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</row>
    <row r="61" spans="1:27" s="6" customFormat="1" ht="78" customHeight="1" x14ac:dyDescent="0.2">
      <c r="A61" s="87"/>
      <c r="B61" s="88"/>
      <c r="C61" s="36"/>
      <c r="D61" s="36"/>
      <c r="E61" s="45"/>
      <c r="F61" s="20" t="s">
        <v>18</v>
      </c>
      <c r="G61" s="17">
        <f t="shared" si="44"/>
        <v>28787588.140000001</v>
      </c>
      <c r="H61" s="17">
        <f>H52</f>
        <v>3817957.63</v>
      </c>
      <c r="I61" s="17">
        <f t="shared" si="51"/>
        <v>4980515.5199999996</v>
      </c>
      <c r="J61" s="17">
        <f>J52</f>
        <v>5253926.3899999997</v>
      </c>
      <c r="K61" s="17">
        <f t="shared" si="51"/>
        <v>5377318.7400000002</v>
      </c>
      <c r="L61" s="17">
        <f t="shared" si="51"/>
        <v>5912441.3499999996</v>
      </c>
      <c r="M61" s="17">
        <f>M52</f>
        <v>3445428.51</v>
      </c>
      <c r="N61" s="30">
        <v>0</v>
      </c>
      <c r="O61" s="30">
        <v>0</v>
      </c>
      <c r="P61" s="18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</row>
    <row r="62" spans="1:27" s="2" customFormat="1" ht="65.25" customHeight="1" x14ac:dyDescent="0.2">
      <c r="A62" s="92" t="s">
        <v>15</v>
      </c>
      <c r="B62" s="93"/>
      <c r="C62" s="49">
        <v>2020</v>
      </c>
      <c r="D62" s="34">
        <v>2027</v>
      </c>
      <c r="E62" s="43" t="s">
        <v>38</v>
      </c>
      <c r="F62" s="16" t="s">
        <v>14</v>
      </c>
      <c r="G62" s="22">
        <f t="shared" si="44"/>
        <v>47488833.239999995</v>
      </c>
      <c r="H62" s="22">
        <f t="shared" ref="H62:P62" si="52">H63+H64</f>
        <v>4801146.5</v>
      </c>
      <c r="I62" s="22">
        <f t="shared" si="52"/>
        <v>6298662.0499999998</v>
      </c>
      <c r="J62" s="22">
        <f t="shared" si="52"/>
        <v>7324993.6699999999</v>
      </c>
      <c r="K62" s="22">
        <f t="shared" si="52"/>
        <v>7696099.5200000005</v>
      </c>
      <c r="L62" s="22">
        <f t="shared" si="52"/>
        <v>7793860.5999999996</v>
      </c>
      <c r="M62" s="22">
        <f t="shared" si="52"/>
        <v>9662380.6199999992</v>
      </c>
      <c r="N62" s="31">
        <f t="shared" ref="N62" si="53">N63+N64</f>
        <v>1941430.14</v>
      </c>
      <c r="O62" s="31">
        <f t="shared" si="52"/>
        <v>1970260.14</v>
      </c>
      <c r="P62" s="22">
        <f t="shared" si="52"/>
        <v>0</v>
      </c>
      <c r="Q62" s="49" t="s">
        <v>12</v>
      </c>
      <c r="R62" s="49" t="s">
        <v>12</v>
      </c>
      <c r="S62" s="49" t="s">
        <v>12</v>
      </c>
      <c r="T62" s="49" t="s">
        <v>12</v>
      </c>
      <c r="U62" s="49" t="s">
        <v>12</v>
      </c>
      <c r="V62" s="49" t="s">
        <v>12</v>
      </c>
      <c r="W62" s="49" t="s">
        <v>12</v>
      </c>
      <c r="X62" s="49" t="s">
        <v>12</v>
      </c>
      <c r="Y62" s="49" t="s">
        <v>12</v>
      </c>
      <c r="Z62" s="49" t="s">
        <v>12</v>
      </c>
      <c r="AA62" s="49" t="s">
        <v>12</v>
      </c>
    </row>
    <row r="63" spans="1:27" s="2" customFormat="1" ht="60.75" customHeight="1" x14ac:dyDescent="0.2">
      <c r="A63" s="94"/>
      <c r="B63" s="95"/>
      <c r="C63" s="49"/>
      <c r="D63" s="35"/>
      <c r="E63" s="44"/>
      <c r="F63" s="19" t="s">
        <v>17</v>
      </c>
      <c r="G63" s="22">
        <f t="shared" si="44"/>
        <v>18649233.75</v>
      </c>
      <c r="H63" s="22">
        <f>H60+H46</f>
        <v>983188.86999999988</v>
      </c>
      <c r="I63" s="22">
        <f t="shared" ref="I63:P63" si="54">I60+I46</f>
        <v>1318146.53</v>
      </c>
      <c r="J63" s="22">
        <f t="shared" si="54"/>
        <v>2064922.65</v>
      </c>
      <c r="K63" s="22">
        <f t="shared" si="54"/>
        <v>2310143</v>
      </c>
      <c r="L63" s="22">
        <f t="shared" si="54"/>
        <v>1872480.73</v>
      </c>
      <c r="M63" s="22">
        <f t="shared" si="54"/>
        <v>6207521.9699999997</v>
      </c>
      <c r="N63" s="31">
        <f t="shared" ref="N63" si="55">N60+N46</f>
        <v>1932000</v>
      </c>
      <c r="O63" s="31">
        <f t="shared" si="54"/>
        <v>1960830</v>
      </c>
      <c r="P63" s="22">
        <f t="shared" si="54"/>
        <v>0</v>
      </c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</row>
    <row r="64" spans="1:27" s="2" customFormat="1" ht="81" customHeight="1" x14ac:dyDescent="0.2">
      <c r="A64" s="96"/>
      <c r="B64" s="97"/>
      <c r="C64" s="49"/>
      <c r="D64" s="36"/>
      <c r="E64" s="45"/>
      <c r="F64" s="20" t="s">
        <v>18</v>
      </c>
      <c r="G64" s="22">
        <f t="shared" si="44"/>
        <v>28839599.489999995</v>
      </c>
      <c r="H64" s="22">
        <f>H61+H47</f>
        <v>3817957.63</v>
      </c>
      <c r="I64" s="22">
        <f t="shared" ref="I64:O64" si="56">I61+I47</f>
        <v>4980515.5199999996</v>
      </c>
      <c r="J64" s="22">
        <f>J61+J47</f>
        <v>5260071.0199999996</v>
      </c>
      <c r="K64" s="22">
        <f t="shared" si="56"/>
        <v>5385956.5200000005</v>
      </c>
      <c r="L64" s="22">
        <f t="shared" si="56"/>
        <v>5921379.8699999992</v>
      </c>
      <c r="M64" s="22">
        <f t="shared" si="56"/>
        <v>3454858.65</v>
      </c>
      <c r="N64" s="22">
        <f t="shared" ref="N64" si="57">N61+N47</f>
        <v>9430.14</v>
      </c>
      <c r="O64" s="22">
        <f t="shared" si="56"/>
        <v>9430.14</v>
      </c>
      <c r="P64" s="21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</row>
  </sheetData>
  <mergeCells count="277">
    <mergeCell ref="Z42:Z44"/>
    <mergeCell ref="Z45:Z47"/>
    <mergeCell ref="Z50:Z52"/>
    <mergeCell ref="Z53:Z55"/>
    <mergeCell ref="Z56:Z58"/>
    <mergeCell ref="Z59:Z61"/>
    <mergeCell ref="Z62:Z64"/>
    <mergeCell ref="N9:N13"/>
    <mergeCell ref="Z9:Z11"/>
    <mergeCell ref="Z18:Z20"/>
    <mergeCell ref="Z24:Z26"/>
    <mergeCell ref="Z27:Z29"/>
    <mergeCell ref="Z30:Z32"/>
    <mergeCell ref="Z33:Z35"/>
    <mergeCell ref="Z36:Z38"/>
    <mergeCell ref="Z39:Z41"/>
    <mergeCell ref="X62:X64"/>
    <mergeCell ref="Y62:Y64"/>
    <mergeCell ref="Y59:Y61"/>
    <mergeCell ref="V45:V47"/>
    <mergeCell ref="W45:W47"/>
    <mergeCell ref="X45:X47"/>
    <mergeCell ref="Y45:Y47"/>
    <mergeCell ref="V53:V55"/>
    <mergeCell ref="AA53:AA55"/>
    <mergeCell ref="AA56:AA58"/>
    <mergeCell ref="AA59:AA61"/>
    <mergeCell ref="AA62:AA64"/>
    <mergeCell ref="AA24:AA26"/>
    <mergeCell ref="AA27:AA29"/>
    <mergeCell ref="AA30:AA32"/>
    <mergeCell ref="AA33:AA35"/>
    <mergeCell ref="AA36:AA38"/>
    <mergeCell ref="AA39:AA41"/>
    <mergeCell ref="AA42:AA44"/>
    <mergeCell ref="AA45:AA47"/>
    <mergeCell ref="AA50:AA52"/>
    <mergeCell ref="W53:W55"/>
    <mergeCell ref="V59:V61"/>
    <mergeCell ref="V56:V58"/>
    <mergeCell ref="W59:W61"/>
    <mergeCell ref="X59:X61"/>
    <mergeCell ref="X53:X55"/>
    <mergeCell ref="X56:X58"/>
    <mergeCell ref="Y56:Y58"/>
    <mergeCell ref="Y53:Y55"/>
    <mergeCell ref="W56:W58"/>
    <mergeCell ref="A62:B64"/>
    <mergeCell ref="C62:C64"/>
    <mergeCell ref="D62:D64"/>
    <mergeCell ref="E62:E64"/>
    <mergeCell ref="Q62:Q64"/>
    <mergeCell ref="R62:R64"/>
    <mergeCell ref="S62:S64"/>
    <mergeCell ref="V62:V64"/>
    <mergeCell ref="W62:W64"/>
    <mergeCell ref="T62:T64"/>
    <mergeCell ref="U62:U64"/>
    <mergeCell ref="A48:B48"/>
    <mergeCell ref="A49:B49"/>
    <mergeCell ref="A45:B47"/>
    <mergeCell ref="R56:R58"/>
    <mergeCell ref="U59:U61"/>
    <mergeCell ref="Q59:Q61"/>
    <mergeCell ref="A56:A58"/>
    <mergeCell ref="R59:R61"/>
    <mergeCell ref="S59:S61"/>
    <mergeCell ref="T59:T61"/>
    <mergeCell ref="C59:C61"/>
    <mergeCell ref="A50:A52"/>
    <mergeCell ref="C56:C58"/>
    <mergeCell ref="D56:D58"/>
    <mergeCell ref="E56:E58"/>
    <mergeCell ref="Q56:Q58"/>
    <mergeCell ref="A53:A55"/>
    <mergeCell ref="C50:C52"/>
    <mergeCell ref="B50:B52"/>
    <mergeCell ref="D59:D61"/>
    <mergeCell ref="A59:B61"/>
    <mergeCell ref="B53:B55"/>
    <mergeCell ref="C53:C55"/>
    <mergeCell ref="D53:D55"/>
    <mergeCell ref="Q27:Q29"/>
    <mergeCell ref="R27:R29"/>
    <mergeCell ref="S27:S29"/>
    <mergeCell ref="T27:T29"/>
    <mergeCell ref="U27:U29"/>
    <mergeCell ref="V27:V29"/>
    <mergeCell ref="W27:W29"/>
    <mergeCell ref="X27:X29"/>
    <mergeCell ref="Y27:Y29"/>
    <mergeCell ref="V18:V20"/>
    <mergeCell ref="T45:T47"/>
    <mergeCell ref="U45:U47"/>
    <mergeCell ref="W18:W20"/>
    <mergeCell ref="X18:X20"/>
    <mergeCell ref="Y24:Y26"/>
    <mergeCell ref="X24:X26"/>
    <mergeCell ref="Y18:Y20"/>
    <mergeCell ref="V21:V23"/>
    <mergeCell ref="U30:U32"/>
    <mergeCell ref="V30:V32"/>
    <mergeCell ref="W30:W32"/>
    <mergeCell ref="X30:X32"/>
    <mergeCell ref="Y30:Y32"/>
    <mergeCell ref="U39:U41"/>
    <mergeCell ref="V39:V41"/>
    <mergeCell ref="W39:W41"/>
    <mergeCell ref="U33:U35"/>
    <mergeCell ref="V33:V35"/>
    <mergeCell ref="W33:W35"/>
    <mergeCell ref="X33:X35"/>
    <mergeCell ref="Y33:Y35"/>
    <mergeCell ref="X39:X41"/>
    <mergeCell ref="Y39:Y41"/>
    <mergeCell ref="Y9:Y13"/>
    <mergeCell ref="H8:P8"/>
    <mergeCell ref="G8:G13"/>
    <mergeCell ref="F6:F13"/>
    <mergeCell ref="A5:A13"/>
    <mergeCell ref="Q21:Q23"/>
    <mergeCell ref="S24:S26"/>
    <mergeCell ref="R18:R20"/>
    <mergeCell ref="S18:S20"/>
    <mergeCell ref="T18:T20"/>
    <mergeCell ref="U18:U20"/>
    <mergeCell ref="Q24:Q26"/>
    <mergeCell ref="R24:R26"/>
    <mergeCell ref="S21:S23"/>
    <mergeCell ref="T21:T23"/>
    <mergeCell ref="U21:U23"/>
    <mergeCell ref="R21:R23"/>
    <mergeCell ref="W21:W23"/>
    <mergeCell ref="X21:X23"/>
    <mergeCell ref="Y21:Y23"/>
    <mergeCell ref="T24:T26"/>
    <mergeCell ref="U24:U26"/>
    <mergeCell ref="V24:V26"/>
    <mergeCell ref="W24:W26"/>
    <mergeCell ref="E18:E20"/>
    <mergeCell ref="A15:B15"/>
    <mergeCell ref="A16:B16"/>
    <mergeCell ref="A17:B17"/>
    <mergeCell ref="Q18:Q20"/>
    <mergeCell ref="A3:Y3"/>
    <mergeCell ref="S8:S13"/>
    <mergeCell ref="R6:R13"/>
    <mergeCell ref="Q6:Q13"/>
    <mergeCell ref="J9:J13"/>
    <mergeCell ref="K9:K13"/>
    <mergeCell ref="L9:L13"/>
    <mergeCell ref="M9:M13"/>
    <mergeCell ref="P9:P13"/>
    <mergeCell ref="T9:T13"/>
    <mergeCell ref="U9:U13"/>
    <mergeCell ref="V9:V13"/>
    <mergeCell ref="B5:B13"/>
    <mergeCell ref="X9:X13"/>
    <mergeCell ref="C5:D5"/>
    <mergeCell ref="E5:E13"/>
    <mergeCell ref="C6:C13"/>
    <mergeCell ref="D6:D13"/>
    <mergeCell ref="F5:P5"/>
    <mergeCell ref="Q5:AA5"/>
    <mergeCell ref="S6:AA7"/>
    <mergeCell ref="T8:AA8"/>
    <mergeCell ref="AA9:AA11"/>
    <mergeCell ref="AA18:AA20"/>
    <mergeCell ref="A21:A23"/>
    <mergeCell ref="B21:B23"/>
    <mergeCell ref="E21:E23"/>
    <mergeCell ref="A27:A29"/>
    <mergeCell ref="B24:B26"/>
    <mergeCell ref="C21:C23"/>
    <mergeCell ref="D21:D23"/>
    <mergeCell ref="B27:B29"/>
    <mergeCell ref="C27:C29"/>
    <mergeCell ref="D27:D29"/>
    <mergeCell ref="E27:E29"/>
    <mergeCell ref="A24:A26"/>
    <mergeCell ref="C24:C26"/>
    <mergeCell ref="D24:D26"/>
    <mergeCell ref="E24:E26"/>
    <mergeCell ref="B18:B20"/>
    <mergeCell ref="C18:C20"/>
    <mergeCell ref="D18:D20"/>
    <mergeCell ref="A18:A20"/>
    <mergeCell ref="E53:E55"/>
    <mergeCell ref="Q53:Q55"/>
    <mergeCell ref="E59:E61"/>
    <mergeCell ref="B56:B58"/>
    <mergeCell ref="S53:S55"/>
    <mergeCell ref="T53:T55"/>
    <mergeCell ref="U53:U55"/>
    <mergeCell ref="R50:R52"/>
    <mergeCell ref="S56:S58"/>
    <mergeCell ref="T56:T58"/>
    <mergeCell ref="U56:U58"/>
    <mergeCell ref="R53:R55"/>
    <mergeCell ref="Q1:Y1"/>
    <mergeCell ref="Q2:AA2"/>
    <mergeCell ref="E45:E47"/>
    <mergeCell ref="D45:D47"/>
    <mergeCell ref="C45:C47"/>
    <mergeCell ref="Q45:Q47"/>
    <mergeCell ref="R45:R47"/>
    <mergeCell ref="S45:S47"/>
    <mergeCell ref="W50:W52"/>
    <mergeCell ref="X50:X52"/>
    <mergeCell ref="T50:T52"/>
    <mergeCell ref="D50:D52"/>
    <mergeCell ref="E50:E52"/>
    <mergeCell ref="Q50:Q52"/>
    <mergeCell ref="Y50:Y52"/>
    <mergeCell ref="S50:S52"/>
    <mergeCell ref="U50:U52"/>
    <mergeCell ref="V50:V52"/>
    <mergeCell ref="W9:W13"/>
    <mergeCell ref="G6:P7"/>
    <mergeCell ref="I9:I13"/>
    <mergeCell ref="H9:H13"/>
    <mergeCell ref="O9:O13"/>
    <mergeCell ref="T39:T41"/>
    <mergeCell ref="A30:A32"/>
    <mergeCell ref="B30:B32"/>
    <mergeCell ref="C30:C32"/>
    <mergeCell ref="D30:D32"/>
    <mergeCell ref="E30:E32"/>
    <mergeCell ref="Q30:Q32"/>
    <mergeCell ref="R30:R32"/>
    <mergeCell ref="S30:S32"/>
    <mergeCell ref="T30:T32"/>
    <mergeCell ref="A33:A35"/>
    <mergeCell ref="B33:B35"/>
    <mergeCell ref="C33:C35"/>
    <mergeCell ref="D33:D35"/>
    <mergeCell ref="E33:E35"/>
    <mergeCell ref="Q33:Q35"/>
    <mergeCell ref="R33:R35"/>
    <mergeCell ref="S33:S35"/>
    <mergeCell ref="T33:T35"/>
    <mergeCell ref="U42:U44"/>
    <mergeCell ref="V42:V44"/>
    <mergeCell ref="W42:W44"/>
    <mergeCell ref="X42:X44"/>
    <mergeCell ref="Y42:Y44"/>
    <mergeCell ref="A39:A41"/>
    <mergeCell ref="B39:B41"/>
    <mergeCell ref="C39:C41"/>
    <mergeCell ref="D39:D41"/>
    <mergeCell ref="E39:E41"/>
    <mergeCell ref="Q39:Q41"/>
    <mergeCell ref="R39:R41"/>
    <mergeCell ref="S39:S41"/>
    <mergeCell ref="A42:A44"/>
    <mergeCell ref="B42:B44"/>
    <mergeCell ref="C42:C44"/>
    <mergeCell ref="D42:D44"/>
    <mergeCell ref="E42:E44"/>
    <mergeCell ref="Q42:Q44"/>
    <mergeCell ref="R42:R44"/>
    <mergeCell ref="S42:S44"/>
    <mergeCell ref="T42:T44"/>
    <mergeCell ref="U36:U38"/>
    <mergeCell ref="V36:V38"/>
    <mergeCell ref="W36:W38"/>
    <mergeCell ref="X36:X38"/>
    <mergeCell ref="Y36:Y38"/>
    <mergeCell ref="A36:A38"/>
    <mergeCell ref="B36:B38"/>
    <mergeCell ref="C36:C38"/>
    <mergeCell ref="D36:D38"/>
    <mergeCell ref="E36:E38"/>
    <mergeCell ref="Q36:Q38"/>
    <mergeCell ref="R36:R38"/>
    <mergeCell ref="S36:S38"/>
    <mergeCell ref="T36:T38"/>
  </mergeCells>
  <pageMargins left="0.78740157480314965" right="0.78740157480314965" top="1.1023622047244095" bottom="0.59055118110236227" header="0.31496062992125984" footer="0.31496062992125984"/>
  <pageSetup paperSize="9" scale="74" orientation="landscape" r:id="rId1"/>
  <rowBreaks count="6" manualBreakCount="6">
    <brk id="26" max="26" man="1"/>
    <brk id="38" max="24" man="1"/>
    <brk id="44" max="24" man="1"/>
    <brk id="49" max="24" man="1"/>
    <brk id="55" max="24" man="1"/>
    <brk id="6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2025-07-18T03:48:40Z</dcterms:modified>
</cp:coreProperties>
</file>