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Лист1!$A$15:$AB$15</definedName>
    <definedName name="_xlnm.Print_Titles" localSheetId="0">Лист1!$5:$14</definedName>
  </definedNames>
  <calcPr calcId="145621"/>
</workbook>
</file>

<file path=xl/calcChain.xml><?xml version="1.0" encoding="utf-8"?>
<calcChain xmlns="http://schemas.openxmlformats.org/spreadsheetml/2006/main">
  <c r="G45" i="1" l="1"/>
  <c r="G77" i="1"/>
  <c r="M59" i="1"/>
  <c r="N59" i="1"/>
  <c r="O59" i="1"/>
  <c r="P59" i="1"/>
  <c r="O58" i="1"/>
  <c r="M58" i="1"/>
  <c r="N58" i="1"/>
  <c r="N55" i="1" s="1"/>
  <c r="N54" i="1" s="1"/>
  <c r="L58" i="1"/>
  <c r="N77" i="1"/>
  <c r="N69" i="1"/>
  <c r="N66" i="1"/>
  <c r="N60" i="1"/>
  <c r="N57" i="1"/>
  <c r="N56" i="1"/>
  <c r="N51" i="1"/>
  <c r="N48" i="1"/>
  <c r="N45" i="1"/>
  <c r="N42" i="1"/>
  <c r="N39" i="1"/>
  <c r="N36" i="1"/>
  <c r="N33" i="1"/>
  <c r="N30" i="1"/>
  <c r="N27" i="1"/>
  <c r="N26" i="1"/>
  <c r="N20" i="1" s="1"/>
  <c r="N25" i="1"/>
  <c r="N19" i="1" s="1"/>
  <c r="N24" i="1"/>
  <c r="N18" i="1" s="1"/>
  <c r="N73" i="1" l="1"/>
  <c r="N72" i="1"/>
  <c r="N75" i="1" s="1"/>
  <c r="N76" i="1"/>
  <c r="O77" i="1"/>
  <c r="I58" i="1"/>
  <c r="J58" i="1"/>
  <c r="K58" i="1"/>
  <c r="P58" i="1"/>
  <c r="I59" i="1"/>
  <c r="J59" i="1"/>
  <c r="K59" i="1"/>
  <c r="L59" i="1"/>
  <c r="P56" i="1"/>
  <c r="H59" i="1"/>
  <c r="H58" i="1"/>
  <c r="G71" i="1"/>
  <c r="G70" i="1"/>
  <c r="P69" i="1"/>
  <c r="O69" i="1"/>
  <c r="M69" i="1"/>
  <c r="L69" i="1"/>
  <c r="K69" i="1"/>
  <c r="J69" i="1"/>
  <c r="I69" i="1"/>
  <c r="H69" i="1"/>
  <c r="G68" i="1"/>
  <c r="G67" i="1"/>
  <c r="P66" i="1"/>
  <c r="O66" i="1"/>
  <c r="M66" i="1"/>
  <c r="L66" i="1"/>
  <c r="K66" i="1"/>
  <c r="J66" i="1"/>
  <c r="I66" i="1"/>
  <c r="H66" i="1"/>
  <c r="O56" i="1"/>
  <c r="O51" i="1"/>
  <c r="O48" i="1"/>
  <c r="O45" i="1"/>
  <c r="P45" i="1"/>
  <c r="O42" i="1"/>
  <c r="P42" i="1"/>
  <c r="O39" i="1"/>
  <c r="P39" i="1"/>
  <c r="O36" i="1"/>
  <c r="O30" i="1"/>
  <c r="O25" i="1"/>
  <c r="O26" i="1"/>
  <c r="O20" i="1" s="1"/>
  <c r="G69" i="1" l="1"/>
  <c r="G66" i="1"/>
  <c r="O57" i="1"/>
  <c r="O55" i="1"/>
  <c r="O54" i="1" s="1"/>
  <c r="O24" i="1"/>
  <c r="O18" i="1" s="1"/>
  <c r="O19" i="1"/>
  <c r="S42" i="1" l="1"/>
  <c r="S36" i="1"/>
  <c r="K25" i="1" l="1"/>
  <c r="L25" i="1"/>
  <c r="M25" i="1"/>
  <c r="P25" i="1"/>
  <c r="P19" i="1" s="1"/>
  <c r="J25" i="1"/>
  <c r="G49" i="1" l="1"/>
  <c r="I25" i="1"/>
  <c r="I26" i="1"/>
  <c r="J26" i="1"/>
  <c r="K26" i="1"/>
  <c r="L26" i="1"/>
  <c r="M26" i="1"/>
  <c r="P26" i="1"/>
  <c r="P20" i="1" s="1"/>
  <c r="H26" i="1"/>
  <c r="H25" i="1"/>
  <c r="G53" i="1" l="1"/>
  <c r="G52" i="1"/>
  <c r="M51" i="1"/>
  <c r="L51" i="1"/>
  <c r="K51" i="1"/>
  <c r="J51" i="1"/>
  <c r="I51" i="1"/>
  <c r="H51" i="1"/>
  <c r="G51" i="1" l="1"/>
  <c r="O73" i="1" l="1"/>
  <c r="H56" i="1"/>
  <c r="I56" i="1"/>
  <c r="J56" i="1"/>
  <c r="K56" i="1"/>
  <c r="M56" i="1"/>
  <c r="K55" i="1"/>
  <c r="L55" i="1"/>
  <c r="P55" i="1"/>
  <c r="P54" i="1" s="1"/>
  <c r="H55" i="1"/>
  <c r="I60" i="1"/>
  <c r="J60" i="1"/>
  <c r="K60" i="1"/>
  <c r="L60" i="1"/>
  <c r="M60" i="1"/>
  <c r="O60" i="1"/>
  <c r="P60" i="1"/>
  <c r="H60" i="1"/>
  <c r="L56" i="1"/>
  <c r="H20" i="1"/>
  <c r="I20" i="1"/>
  <c r="K20" i="1"/>
  <c r="L20" i="1"/>
  <c r="M20" i="1"/>
  <c r="I19" i="1"/>
  <c r="J19" i="1"/>
  <c r="K19" i="1"/>
  <c r="M19" i="1"/>
  <c r="P24" i="1"/>
  <c r="P18" i="1" s="1"/>
  <c r="I48" i="1"/>
  <c r="J48" i="1"/>
  <c r="K48" i="1"/>
  <c r="L48" i="1"/>
  <c r="M48" i="1"/>
  <c r="H48" i="1"/>
  <c r="O72" i="1" l="1"/>
  <c r="O75" i="1" s="1"/>
  <c r="O76" i="1"/>
  <c r="P73" i="1"/>
  <c r="P72" i="1" s="1"/>
  <c r="P75" i="1" s="1"/>
  <c r="I74" i="1"/>
  <c r="I77" i="1" s="1"/>
  <c r="K73" i="1"/>
  <c r="M74" i="1"/>
  <c r="M77" i="1" s="1"/>
  <c r="M57" i="1"/>
  <c r="I57" i="1"/>
  <c r="H74" i="1"/>
  <c r="H77" i="1" s="1"/>
  <c r="L74" i="1"/>
  <c r="L77" i="1" s="1"/>
  <c r="I55" i="1"/>
  <c r="I73" i="1" s="1"/>
  <c r="J57" i="1"/>
  <c r="K74" i="1"/>
  <c r="K77" i="1" s="1"/>
  <c r="H57" i="1"/>
  <c r="M55" i="1"/>
  <c r="M73" i="1" s="1"/>
  <c r="M76" i="1" s="1"/>
  <c r="G76" i="1" s="1"/>
  <c r="L24" i="1"/>
  <c r="L18" i="1" s="1"/>
  <c r="J55" i="1"/>
  <c r="J73" i="1" s="1"/>
  <c r="G59" i="1"/>
  <c r="H54" i="1"/>
  <c r="L57" i="1"/>
  <c r="G58" i="1"/>
  <c r="K57" i="1"/>
  <c r="G56" i="1"/>
  <c r="H24" i="1"/>
  <c r="H18" i="1" s="1"/>
  <c r="J54" i="1"/>
  <c r="K54" i="1"/>
  <c r="L54" i="1"/>
  <c r="L19" i="1"/>
  <c r="L73" i="1" s="1"/>
  <c r="J24" i="1"/>
  <c r="J18" i="1" s="1"/>
  <c r="J20" i="1"/>
  <c r="J74" i="1" s="1"/>
  <c r="J77" i="1" s="1"/>
  <c r="H19" i="1"/>
  <c r="H73" i="1" s="1"/>
  <c r="M24" i="1"/>
  <c r="M18" i="1" s="1"/>
  <c r="I24" i="1"/>
  <c r="I18" i="1" s="1"/>
  <c r="K24" i="1"/>
  <c r="K18" i="1" s="1"/>
  <c r="I54" i="1" l="1"/>
  <c r="J72" i="1"/>
  <c r="H72" i="1"/>
  <c r="H75" i="1" s="1"/>
  <c r="H76" i="1"/>
  <c r="M54" i="1"/>
  <c r="G54" i="1" s="1"/>
  <c r="G55" i="1"/>
  <c r="G57" i="1"/>
  <c r="I45" i="1"/>
  <c r="J45" i="1"/>
  <c r="K45" i="1"/>
  <c r="L45" i="1"/>
  <c r="M45" i="1"/>
  <c r="H45" i="1"/>
  <c r="I42" i="1"/>
  <c r="J42" i="1"/>
  <c r="K42" i="1"/>
  <c r="L42" i="1"/>
  <c r="M42" i="1"/>
  <c r="H42" i="1"/>
  <c r="I39" i="1"/>
  <c r="J39" i="1"/>
  <c r="K39" i="1"/>
  <c r="L39" i="1"/>
  <c r="M39" i="1"/>
  <c r="H39" i="1"/>
  <c r="I36" i="1"/>
  <c r="J36" i="1"/>
  <c r="K36" i="1"/>
  <c r="L36" i="1"/>
  <c r="M36" i="1"/>
  <c r="H36" i="1"/>
  <c r="I33" i="1"/>
  <c r="J33" i="1"/>
  <c r="K33" i="1"/>
  <c r="L33" i="1"/>
  <c r="M33" i="1"/>
  <c r="O33" i="1"/>
  <c r="P33" i="1"/>
  <c r="H33" i="1"/>
  <c r="I30" i="1"/>
  <c r="J30" i="1"/>
  <c r="K30" i="1"/>
  <c r="L30" i="1"/>
  <c r="M30" i="1"/>
  <c r="H30" i="1"/>
  <c r="I27" i="1"/>
  <c r="J27" i="1"/>
  <c r="K27" i="1"/>
  <c r="L27" i="1"/>
  <c r="M27" i="1"/>
  <c r="O27" i="1"/>
  <c r="P27" i="1"/>
  <c r="H27" i="1"/>
  <c r="G62" i="1" l="1"/>
  <c r="G61" i="1"/>
  <c r="G60" i="1" l="1"/>
  <c r="G50" i="1"/>
  <c r="G47" i="1"/>
  <c r="G46" i="1"/>
  <c r="G32" i="1"/>
  <c r="G31" i="1"/>
  <c r="G48" i="1" l="1"/>
  <c r="G30" i="1"/>
  <c r="G44" i="1"/>
  <c r="G43" i="1"/>
  <c r="G42" i="1"/>
  <c r="G41" i="1"/>
  <c r="G40" i="1"/>
  <c r="G39" i="1"/>
  <c r="G38" i="1"/>
  <c r="G37" i="1"/>
  <c r="G36" i="1"/>
  <c r="G29" i="1"/>
  <c r="G28" i="1"/>
  <c r="G35" i="1"/>
  <c r="G34" i="1"/>
  <c r="G33" i="1"/>
  <c r="G26" i="1"/>
  <c r="G25" i="1"/>
  <c r="G27" i="1" l="1"/>
  <c r="G24" i="1"/>
  <c r="G18" i="1" l="1"/>
  <c r="G74" i="1"/>
  <c r="G20" i="1" l="1"/>
  <c r="G19" i="1"/>
  <c r="L76" i="1" l="1"/>
  <c r="G73" i="1"/>
  <c r="K76" i="1"/>
  <c r="L72" i="1"/>
  <c r="L75" i="1" s="1"/>
  <c r="J76" i="1"/>
  <c r="J75" i="1"/>
  <c r="K72" i="1"/>
  <c r="K75" i="1" s="1"/>
  <c r="M72" i="1"/>
  <c r="M75" i="1" s="1"/>
  <c r="G75" i="1" s="1"/>
  <c r="I72" i="1"/>
  <c r="I75" i="1"/>
  <c r="I76" i="1"/>
  <c r="G72" i="1" l="1"/>
</calcChain>
</file>

<file path=xl/sharedStrings.xml><?xml version="1.0" encoding="utf-8"?>
<sst xmlns="http://schemas.openxmlformats.org/spreadsheetml/2006/main" count="301" uniqueCount="96">
  <si>
    <t>№ п/п</t>
  </si>
  <si>
    <t>Наименование показателя</t>
  </si>
  <si>
    <t>Срок реализации</t>
  </si>
  <si>
    <t>по (год)</t>
  </si>
  <si>
    <t>Финансовое обеспечение</t>
  </si>
  <si>
    <t>Источник</t>
  </si>
  <si>
    <t>Всего</t>
  </si>
  <si>
    <t>в том числе по годам реализации муниципальной программы</t>
  </si>
  <si>
    <t>Целевые индикаторы реализации мероприятия (группы мероприятий) муниципальной программы</t>
  </si>
  <si>
    <t>Наименование</t>
  </si>
  <si>
    <t>Значение</t>
  </si>
  <si>
    <t>Единица измере  ния</t>
  </si>
  <si>
    <t>Х</t>
  </si>
  <si>
    <t xml:space="preserve">с                      (год)         </t>
  </si>
  <si>
    <t>всего, из них расходы за счет:</t>
  </si>
  <si>
    <t>Всего по муниципальной программе</t>
  </si>
  <si>
    <t>Количество проведенных рейдов на территории муниципального района</t>
  </si>
  <si>
    <t xml:space="preserve">Всего                         </t>
  </si>
  <si>
    <t>1. Налоговых и неналоговых доходов, поступлений нецелевого характера</t>
  </si>
  <si>
    <t xml:space="preserve">2. Поступлений целевого характера </t>
  </si>
  <si>
    <t>единиц</t>
  </si>
  <si>
    <t>человек</t>
  </si>
  <si>
    <t>2021 г.</t>
  </si>
  <si>
    <t xml:space="preserve">Мероприятия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Русско-Полянского муниципального района Омской области "Обеспечение безопасности территории Русско-Полянского муниципального района Омской области" </t>
  </si>
  <si>
    <t>Цель муниципальной программы: "Повышение качества и результативности мер по противодействию терроризму и безопасности граждан на территории Русско-Полянского муниципального района"</t>
  </si>
  <si>
    <t>Объем (рублей)</t>
  </si>
  <si>
    <t>Задача №1 Повышение качества и результативности мер по противодействию экстремизму и терроризму, обеспечению общественной безопасности, повышение уровня безопасности жителей Русско-Полянского муниципального района Омской области за счет применения современных наукоемких информационных технологий</t>
  </si>
  <si>
    <t>Цель подпрограммы 1 Повышение качества и результативности мер по противодействию преступности, обеспечению общественной безопасности, повышение уровня безопасности жителей Русско-Полянского муниципального района Омской области за счет применения современных наукоемких информационных технологий</t>
  </si>
  <si>
    <t>Основное мероприятие 1:  Общие организационные меры по профилактике наркомании и предупреждению экстремизма и терроризма, создание системы социальной профилактики правонарушений в Русско-Полянском муниципальном районе Омской области</t>
  </si>
  <si>
    <t>Мероприятие 1: 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</si>
  <si>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количество членов народных дружин и общественных объединений правоохранительной направленности</t>
  </si>
  <si>
    <t>Мероприятие 2: Мероприятия по социальной адаптации и реабилитации лиц, освободившихся из учреждений исполнения наказаний, а также осужденных к мерам наказания, не связанного с лишением свободы</t>
  </si>
  <si>
    <t>количество проведенных мероприятий</t>
  </si>
  <si>
    <t>1.1</t>
  </si>
  <si>
    <t>1.1.1</t>
  </si>
  <si>
    <t>1.1.2</t>
  </si>
  <si>
    <t>1.1.3</t>
  </si>
  <si>
    <t>Мероприятие 3: Предоставление иных межбюджетных трансфертов в части определения видов обязательных работ, а также объектов и мест отбывания осужденными лицами наказания в виде исправительных и обязательных работ на территории Русско-Полянского муниципального района Омской области</t>
  </si>
  <si>
    <t>1.1.4</t>
  </si>
  <si>
    <t>Мероприятие 4: Обеспечение безопасности пребывания детей в муниципальных учреждениях, направленной на охрану и здоровье обучающихся</t>
  </si>
  <si>
    <t>Комитет по образованию администрации Русско-Полянского муниципального района Омской области и Комитет по культуре администрации Русско-Полянского муниципального района Омской области</t>
  </si>
  <si>
    <t xml:space="preserve">количество проведенных мероприятий по безопасности пребывания детей в муниципальных учреждениях, направленной на охрану и здоровье обучающихся </t>
  </si>
  <si>
    <t>1.1.5</t>
  </si>
  <si>
    <t>Мероприятие 5: Профилактика и предотвращение преступности несовершеннолетних</t>
  </si>
  <si>
    <t>процентов</t>
  </si>
  <si>
    <t>1.1.6</t>
  </si>
  <si>
    <t>Мероприятие 6: Осуществление еженедельных обследований территории муниципального образования на предмет выявления мест концентрации молодежи, фактов нанесения на здания, архитектурные сооружения, ограждения символов и знаков экстремистской направленности</t>
  </si>
  <si>
    <t>1.1.7</t>
  </si>
  <si>
    <t>Мероприятие 7: Пропаганда здорового образа жизни и профилактика наркомании среди детей и молодежи</t>
  </si>
  <si>
    <t>количество участников, привлеченных в проведении мероприятий по пропаганде здорового образа жизни и профилактике наркомании среди детей и молодежи</t>
  </si>
  <si>
    <t>1.1.8</t>
  </si>
  <si>
    <t>Мероприятие 8: Организация палаточного лагеря «Мираж»</t>
  </si>
  <si>
    <t>2.</t>
  </si>
  <si>
    <t>Основное мероприятие 2: «Создание базовой и коммуникационной инфраструктуры аппаратно-программного комплекса технических средств «Безопасный город» на территории Русско-Полянского муниципального района Омской области»</t>
  </si>
  <si>
    <t>Сектор ГО и ЧС администрации Русско-Полянского муниципального района Омской области</t>
  </si>
  <si>
    <t>2.1</t>
  </si>
  <si>
    <t>Задача 2 подпрограммы 1 муниципальной программы: Создание комплексной информационной системы, обеспечивающей мониторинг, прогнозирование, предупреждение и ликвидацию возможных угроз, предполагающей интеграцию под ее управлением подсистем дежурно-диспетчерских служб Русско-Полянского муниципального района Омской области</t>
  </si>
  <si>
    <t>2.1.1</t>
  </si>
  <si>
    <t>Мероприятие 1: Аппаратно-программный комплекс «Безопасный город»</t>
  </si>
  <si>
    <t>количество установленного оборудования</t>
  </si>
  <si>
    <t>2.1.2</t>
  </si>
  <si>
    <t>Итого по подпрограмме 1 муниципальной программы</t>
  </si>
  <si>
    <t>доля несовершеннолетних, принявших участие в мероприятиях в сфере профилактики и предотвращения преступности в общем числе несовершеннолетних</t>
  </si>
  <si>
    <t>количество оздоровленных детей в палаточном лагере "Мираж"</t>
  </si>
  <si>
    <t xml:space="preserve">"Приложение № 3
к муниципальной программе Русско-Полянского муниципального района Омской области "Обеспечение безопасности территории Русско-Полянского муниципального района Омской области" 
</t>
  </si>
  <si>
    <t>отдел централизованной бухгалтерии МКУ «Хозяйственное управление»</t>
  </si>
  <si>
    <t>Отдел жилищно-коммунального хозяйства администрации Русско-Полянского муниципального района Омской области</t>
  </si>
  <si>
    <t>1.1.9</t>
  </si>
  <si>
    <t>Мероприятие 9: Участие в организации и финансировании временного трудоустройства несовершеннолетних в возрасте от 14 до 18 лет в свободное от учебы время</t>
  </si>
  <si>
    <t>количество временно трудоустроенных несовершеннолетних в возрасте от 14 до 18 лет в свободное от учебы время</t>
  </si>
  <si>
    <t>Соисполнитель, исполнитель основного мероприятия, исполнитель ведомственной целевой программы, исполнитель мероприятия</t>
  </si>
  <si>
    <t>МКУ «Хозяйственное управление»</t>
  </si>
  <si>
    <t>Задача 1 подпрограммы 1 муниципальной программы: Совершенствование социальной профилактики наркомании, предупреждение экстремизма и терроризма на территории Русско-Полянского муниципального района Омской области</t>
  </si>
  <si>
    <t>количество поселений, которым были предоставлены межбюджетные трансферты в части определения видов обязательных работ, а также объектов и мест отбывания осужденными лицами наказания в виде исправительных и обязательных работ на территории Русско-Полянского муниципального района Омской области</t>
  </si>
  <si>
    <t>2020              2022</t>
  </si>
  <si>
    <t>Сектор по социальной политике администрации Русско-Полянского муниципального района Омской области</t>
  </si>
  <si>
    <t>Сектор по социальной политике администрации Русско-Полянского муниципального района Омской области,  Комитет по образованию Администрации Русско-Полянского муниципального района Омской области</t>
  </si>
  <si>
    <t>Сектор посоциальной политике администрации Русско-Полянского муниципального района Омской области</t>
  </si>
  <si>
    <t>исключен</t>
  </si>
  <si>
    <t>2020                     2022                        2024</t>
  </si>
  <si>
    <t>2020             2024</t>
  </si>
  <si>
    <t>2.1.3</t>
  </si>
  <si>
    <t>2.1.4</t>
  </si>
  <si>
    <t>Мероприятие 3: Обеспечение первичных мер пожарной безопасности</t>
  </si>
  <si>
    <t>Мероприятие 4: Материально-техническое обеспечение деятельности органов повседневного управления муниципальных звеньев территориальной подсистемы единой государственной системы предупреждения и ликвидации чрезвычайных ситуаций Омской области</t>
  </si>
  <si>
    <t>степень реализации мероприятия</t>
  </si>
  <si>
    <t>2023                2025</t>
  </si>
  <si>
    <t>2020         2027</t>
  </si>
  <si>
    <t>2023                      2027</t>
  </si>
  <si>
    <t>2020            2027</t>
  </si>
  <si>
    <t>2021               2027</t>
  </si>
  <si>
    <t>2021        2027</t>
  </si>
  <si>
    <t>2020                     2022                         2027</t>
  </si>
  <si>
    <t>2020     2025</t>
  </si>
  <si>
    <t>2021           2025</t>
  </si>
  <si>
    <t>Приложение к постановлению Администрации Русско-Полянского муниципального района Омской области                                                                                                        от 23.06.2025 № 333-п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</si>
</sst>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textRotation="9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horizontal="left" wrapText="1"/>
    </xf>
    <xf numFmtId="0" fontId="4" fillId="2" borderId="0" xfId="0" applyFont="1" applyFill="1"/>
    <xf numFmtId="0" fontId="4" fillId="2" borderId="0" xfId="0" applyFont="1" applyFill="1" applyAlignment="1">
      <alignment textRotation="90"/>
    </xf>
    <xf numFmtId="0" fontId="4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center" textRotation="90"/>
    </xf>
    <xf numFmtId="165" fontId="4" fillId="2" borderId="1" xfId="0" applyNumberFormat="1" applyFont="1" applyFill="1" applyBorder="1" applyAlignment="1">
      <alignment horizontal="center" vertical="center" textRotation="90" wrapText="1"/>
    </xf>
    <xf numFmtId="2" fontId="4" fillId="2" borderId="1" xfId="0" applyNumberFormat="1" applyFont="1" applyFill="1" applyBorder="1" applyAlignment="1">
      <alignment horizontal="center" vertical="center" textRotation="90" wrapText="1"/>
    </xf>
    <xf numFmtId="165" fontId="4" fillId="2" borderId="1" xfId="0" applyNumberFormat="1" applyFont="1" applyFill="1" applyBorder="1" applyAlignment="1">
      <alignment vertical="center" textRotation="90" wrapText="1"/>
    </xf>
    <xf numFmtId="164" fontId="4" fillId="2" borderId="1" xfId="0" applyNumberFormat="1" applyFont="1" applyFill="1" applyBorder="1" applyAlignment="1">
      <alignment vertical="center" textRotation="90"/>
    </xf>
    <xf numFmtId="165" fontId="4" fillId="2" borderId="1" xfId="0" applyNumberFormat="1" applyFont="1" applyFill="1" applyBorder="1" applyAlignment="1">
      <alignment vertical="center" textRotation="90"/>
    </xf>
    <xf numFmtId="0" fontId="4" fillId="2" borderId="1" xfId="0" applyFont="1" applyFill="1" applyBorder="1" applyAlignment="1">
      <alignment vertical="center" textRotation="90"/>
    </xf>
    <xf numFmtId="2" fontId="4" fillId="2" borderId="1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textRotation="90"/>
    </xf>
    <xf numFmtId="4" fontId="4" fillId="2" borderId="1" xfId="0" applyNumberFormat="1" applyFont="1" applyFill="1" applyBorder="1" applyAlignment="1">
      <alignment horizontal="center" vertical="center" textRotation="90" wrapText="1"/>
    </xf>
    <xf numFmtId="4" fontId="4" fillId="2" borderId="1" xfId="0" applyNumberFormat="1" applyFont="1" applyFill="1" applyBorder="1" applyAlignment="1">
      <alignment vertical="center" textRotation="90"/>
    </xf>
    <xf numFmtId="0" fontId="2" fillId="2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89"/>
    </xf>
    <xf numFmtId="0" fontId="7" fillId="2" borderId="4" xfId="0" applyFont="1" applyFill="1" applyBorder="1" applyAlignment="1">
      <alignment horizontal="center" vertical="center" textRotation="89"/>
    </xf>
    <xf numFmtId="0" fontId="7" fillId="2" borderId="5" xfId="0" applyFont="1" applyFill="1" applyBorder="1" applyAlignment="1">
      <alignment horizontal="center" vertical="center" textRotation="89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89"/>
    </xf>
    <xf numFmtId="0" fontId="4" fillId="2" borderId="4" xfId="0" applyFont="1" applyFill="1" applyBorder="1" applyAlignment="1">
      <alignment horizontal="center" vertical="center" textRotation="89"/>
    </xf>
    <xf numFmtId="0" fontId="4" fillId="2" borderId="5" xfId="0" applyFont="1" applyFill="1" applyBorder="1" applyAlignment="1">
      <alignment horizontal="center" vertical="center" textRotation="89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tabSelected="1" showWhiteSpace="0" view="pageBreakPreview" zoomScaleNormal="100" zoomScaleSheetLayoutView="100" zoomScalePageLayoutView="98" workbookViewId="0">
      <selection activeCell="Q2" sqref="Q2:Y2"/>
    </sheetView>
  </sheetViews>
  <sheetFormatPr defaultColWidth="9.140625" defaultRowHeight="11.25" x14ac:dyDescent="0.2"/>
  <cols>
    <col min="1" max="1" width="4.5703125" style="2" customWidth="1"/>
    <col min="2" max="2" width="24.5703125" style="2" customWidth="1"/>
    <col min="3" max="3" width="6" style="2" customWidth="1"/>
    <col min="4" max="4" width="6.85546875" style="2" customWidth="1"/>
    <col min="5" max="5" width="15.140625" style="2" customWidth="1"/>
    <col min="6" max="6" width="18.140625" style="2" customWidth="1"/>
    <col min="7" max="7" width="6.5703125" style="2" customWidth="1"/>
    <col min="8" max="8" width="2.85546875" style="2" customWidth="1"/>
    <col min="9" max="9" width="3.140625" style="2" customWidth="1"/>
    <col min="10" max="10" width="3" style="2" customWidth="1"/>
    <col min="11" max="11" width="3.42578125" style="3" customWidth="1"/>
    <col min="12" max="12" width="4.28515625" style="3" customWidth="1"/>
    <col min="13" max="13" width="3.42578125" style="3" customWidth="1"/>
    <col min="14" max="15" width="3.28515625" style="3" customWidth="1"/>
    <col min="16" max="16" width="3.28515625" style="3" hidden="1" customWidth="1"/>
    <col min="17" max="17" width="24.42578125" style="2" customWidth="1"/>
    <col min="18" max="18" width="7.5703125" style="2" customWidth="1"/>
    <col min="19" max="19" width="9.140625" style="2"/>
    <col min="20" max="20" width="2.7109375" style="2" customWidth="1"/>
    <col min="21" max="21" width="2.85546875" style="2" customWidth="1"/>
    <col min="22" max="22" width="2.7109375" style="2" customWidth="1"/>
    <col min="23" max="23" width="2.85546875" style="2" customWidth="1"/>
    <col min="24" max="24" width="2.7109375" style="2" customWidth="1"/>
    <col min="25" max="25" width="2.85546875" style="2" customWidth="1"/>
    <col min="26" max="27" width="3" style="2" customWidth="1"/>
    <col min="28" max="28" width="3" style="2" hidden="1" customWidth="1"/>
    <col min="29" max="16384" width="9.140625" style="1"/>
  </cols>
  <sheetData>
    <row r="1" spans="1:28" ht="71.25" customHeigh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9"/>
      <c r="Q1" s="100" t="s">
        <v>95</v>
      </c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12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100" t="s">
        <v>64</v>
      </c>
      <c r="R2" s="100"/>
      <c r="S2" s="100"/>
      <c r="T2" s="100"/>
      <c r="U2" s="100"/>
      <c r="V2" s="100"/>
      <c r="W2" s="100"/>
      <c r="X2" s="100"/>
      <c r="Y2" s="100"/>
      <c r="Z2" s="37"/>
      <c r="AA2" s="7"/>
      <c r="AB2" s="7"/>
    </row>
    <row r="3" spans="1:28" ht="49.5" customHeight="1" x14ac:dyDescent="0.2">
      <c r="A3" s="97" t="s">
        <v>23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28" ht="11.25" customHeight="1" x14ac:dyDescent="0.2">
      <c r="A4" s="10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4" customFormat="1" ht="28.5" customHeight="1" x14ac:dyDescent="0.25">
      <c r="A5" s="82" t="s">
        <v>0</v>
      </c>
      <c r="B5" s="82" t="s">
        <v>1</v>
      </c>
      <c r="C5" s="82" t="s">
        <v>2</v>
      </c>
      <c r="D5" s="82"/>
      <c r="E5" s="86" t="s">
        <v>70</v>
      </c>
      <c r="F5" s="82" t="s">
        <v>4</v>
      </c>
      <c r="G5" s="82"/>
      <c r="H5" s="82"/>
      <c r="I5" s="82"/>
      <c r="J5" s="82"/>
      <c r="K5" s="82"/>
      <c r="L5" s="82"/>
      <c r="M5" s="82"/>
      <c r="N5" s="82"/>
      <c r="O5" s="82"/>
      <c r="P5" s="82"/>
      <c r="Q5" s="94" t="s">
        <v>8</v>
      </c>
      <c r="R5" s="95"/>
      <c r="S5" s="95"/>
      <c r="T5" s="95"/>
      <c r="U5" s="95"/>
      <c r="V5" s="95"/>
      <c r="W5" s="95"/>
      <c r="X5" s="95"/>
      <c r="Y5" s="95"/>
      <c r="Z5" s="95"/>
      <c r="AA5" s="96"/>
      <c r="AB5" s="11"/>
    </row>
    <row r="6" spans="1:28" s="5" customFormat="1" ht="3.75" customHeight="1" x14ac:dyDescent="0.2">
      <c r="A6" s="82"/>
      <c r="B6" s="82"/>
      <c r="C6" s="82" t="s">
        <v>13</v>
      </c>
      <c r="D6" s="82" t="s">
        <v>3</v>
      </c>
      <c r="E6" s="87"/>
      <c r="F6" s="93" t="s">
        <v>5</v>
      </c>
      <c r="G6" s="93" t="s">
        <v>25</v>
      </c>
      <c r="H6" s="93"/>
      <c r="I6" s="93"/>
      <c r="J6" s="93"/>
      <c r="K6" s="93"/>
      <c r="L6" s="93"/>
      <c r="M6" s="93"/>
      <c r="N6" s="93"/>
      <c r="O6" s="93"/>
      <c r="P6" s="93"/>
      <c r="Q6" s="82" t="s">
        <v>9</v>
      </c>
      <c r="R6" s="82" t="s">
        <v>11</v>
      </c>
      <c r="S6" s="93" t="s">
        <v>10</v>
      </c>
      <c r="T6" s="93"/>
      <c r="U6" s="93"/>
      <c r="V6" s="93"/>
      <c r="W6" s="93"/>
      <c r="X6" s="93"/>
      <c r="Y6" s="93"/>
      <c r="Z6" s="93"/>
      <c r="AA6" s="93"/>
      <c r="AB6" s="12"/>
    </row>
    <row r="7" spans="1:28" s="6" customFormat="1" x14ac:dyDescent="0.2">
      <c r="A7" s="82"/>
      <c r="B7" s="82"/>
      <c r="C7" s="82"/>
      <c r="D7" s="82"/>
      <c r="E7" s="87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82"/>
      <c r="R7" s="82"/>
      <c r="S7" s="93"/>
      <c r="T7" s="93"/>
      <c r="U7" s="93"/>
      <c r="V7" s="93"/>
      <c r="W7" s="93"/>
      <c r="X7" s="93"/>
      <c r="Y7" s="93"/>
      <c r="Z7" s="93"/>
      <c r="AA7" s="93"/>
      <c r="AB7" s="13"/>
    </row>
    <row r="8" spans="1:28" s="6" customFormat="1" ht="46.5" customHeight="1" x14ac:dyDescent="0.2">
      <c r="A8" s="82"/>
      <c r="B8" s="82"/>
      <c r="C8" s="82"/>
      <c r="D8" s="82"/>
      <c r="E8" s="87"/>
      <c r="F8" s="93"/>
      <c r="G8" s="93" t="s">
        <v>6</v>
      </c>
      <c r="H8" s="90" t="s">
        <v>7</v>
      </c>
      <c r="I8" s="91"/>
      <c r="J8" s="91"/>
      <c r="K8" s="91"/>
      <c r="L8" s="91"/>
      <c r="M8" s="91"/>
      <c r="N8" s="91"/>
      <c r="O8" s="91"/>
      <c r="P8" s="92"/>
      <c r="Q8" s="82"/>
      <c r="R8" s="82"/>
      <c r="S8" s="82" t="s">
        <v>17</v>
      </c>
      <c r="T8" s="82">
        <v>2027</v>
      </c>
      <c r="U8" s="82"/>
      <c r="V8" s="82"/>
      <c r="W8" s="82"/>
      <c r="X8" s="82"/>
      <c r="Y8" s="82"/>
      <c r="Z8" s="82"/>
      <c r="AA8" s="82"/>
      <c r="AB8" s="11"/>
    </row>
    <row r="9" spans="1:28" s="6" customFormat="1" ht="14.25" customHeight="1" x14ac:dyDescent="0.2">
      <c r="A9" s="82"/>
      <c r="B9" s="82"/>
      <c r="C9" s="82"/>
      <c r="D9" s="82"/>
      <c r="E9" s="87"/>
      <c r="F9" s="93"/>
      <c r="G9" s="93"/>
      <c r="H9" s="89">
        <v>2020</v>
      </c>
      <c r="I9" s="89">
        <v>2021</v>
      </c>
      <c r="J9" s="89">
        <v>2022</v>
      </c>
      <c r="K9" s="89">
        <v>2023</v>
      </c>
      <c r="L9" s="89">
        <v>2024</v>
      </c>
      <c r="M9" s="89">
        <v>2025</v>
      </c>
      <c r="N9" s="89">
        <v>2026</v>
      </c>
      <c r="O9" s="89">
        <v>2027</v>
      </c>
      <c r="P9" s="89" t="s">
        <v>22</v>
      </c>
      <c r="Q9" s="82"/>
      <c r="R9" s="82"/>
      <c r="S9" s="82"/>
      <c r="T9" s="89">
        <v>2020</v>
      </c>
      <c r="U9" s="89">
        <v>2021</v>
      </c>
      <c r="V9" s="89">
        <v>2022</v>
      </c>
      <c r="W9" s="89">
        <v>2023</v>
      </c>
      <c r="X9" s="89">
        <v>2024</v>
      </c>
      <c r="Y9" s="89">
        <v>2025</v>
      </c>
      <c r="Z9" s="89">
        <v>2026</v>
      </c>
      <c r="AA9" s="89">
        <v>2026</v>
      </c>
      <c r="AB9" s="89" t="s">
        <v>22</v>
      </c>
    </row>
    <row r="10" spans="1:28" s="6" customFormat="1" x14ac:dyDescent="0.2">
      <c r="A10" s="82"/>
      <c r="B10" s="82"/>
      <c r="C10" s="82"/>
      <c r="D10" s="82"/>
      <c r="E10" s="87"/>
      <c r="F10" s="93"/>
      <c r="G10" s="93"/>
      <c r="H10" s="89"/>
      <c r="I10" s="89"/>
      <c r="J10" s="89"/>
      <c r="K10" s="89"/>
      <c r="L10" s="89"/>
      <c r="M10" s="89"/>
      <c r="N10" s="89"/>
      <c r="O10" s="89"/>
      <c r="P10" s="89"/>
      <c r="Q10" s="82"/>
      <c r="R10" s="82"/>
      <c r="S10" s="82"/>
      <c r="T10" s="89"/>
      <c r="U10" s="89"/>
      <c r="V10" s="89"/>
      <c r="W10" s="89"/>
      <c r="X10" s="89"/>
      <c r="Y10" s="89"/>
      <c r="Z10" s="89"/>
      <c r="AA10" s="89"/>
      <c r="AB10" s="89"/>
    </row>
    <row r="11" spans="1:28" s="6" customFormat="1" ht="8.25" hidden="1" customHeight="1" x14ac:dyDescent="0.2">
      <c r="A11" s="82"/>
      <c r="B11" s="82"/>
      <c r="C11" s="82"/>
      <c r="D11" s="82"/>
      <c r="E11" s="87"/>
      <c r="F11" s="93"/>
      <c r="G11" s="93"/>
      <c r="H11" s="89"/>
      <c r="I11" s="89"/>
      <c r="J11" s="89"/>
      <c r="K11" s="89"/>
      <c r="L11" s="89"/>
      <c r="M11" s="89"/>
      <c r="N11" s="89"/>
      <c r="O11" s="89"/>
      <c r="P11" s="89"/>
      <c r="Q11" s="82"/>
      <c r="R11" s="82"/>
      <c r="S11" s="82"/>
      <c r="T11" s="89"/>
      <c r="U11" s="89"/>
      <c r="V11" s="89"/>
      <c r="W11" s="89"/>
      <c r="X11" s="89"/>
      <c r="Y11" s="89"/>
      <c r="Z11" s="89"/>
      <c r="AA11" s="89"/>
      <c r="AB11" s="89"/>
    </row>
    <row r="12" spans="1:28" s="6" customFormat="1" ht="2.25" hidden="1" customHeight="1" x14ac:dyDescent="0.2">
      <c r="A12" s="82"/>
      <c r="B12" s="82"/>
      <c r="C12" s="82"/>
      <c r="D12" s="82"/>
      <c r="E12" s="87"/>
      <c r="F12" s="93"/>
      <c r="G12" s="93"/>
      <c r="H12" s="89"/>
      <c r="I12" s="89"/>
      <c r="J12" s="89"/>
      <c r="K12" s="89"/>
      <c r="L12" s="89"/>
      <c r="M12" s="89"/>
      <c r="N12" s="89"/>
      <c r="O12" s="89"/>
      <c r="P12" s="89"/>
      <c r="Q12" s="82"/>
      <c r="R12" s="82"/>
      <c r="S12" s="82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6" customFormat="1" ht="8.25" hidden="1" customHeight="1" x14ac:dyDescent="0.2">
      <c r="A13" s="82"/>
      <c r="B13" s="82"/>
      <c r="C13" s="82"/>
      <c r="D13" s="82"/>
      <c r="E13" s="88"/>
      <c r="F13" s="93"/>
      <c r="G13" s="93"/>
      <c r="H13" s="89"/>
      <c r="I13" s="89"/>
      <c r="J13" s="89"/>
      <c r="K13" s="89"/>
      <c r="L13" s="89"/>
      <c r="M13" s="89"/>
      <c r="N13" s="89"/>
      <c r="O13" s="89"/>
      <c r="P13" s="89"/>
      <c r="Q13" s="82"/>
      <c r="R13" s="82"/>
      <c r="S13" s="82"/>
      <c r="T13" s="89"/>
      <c r="U13" s="89"/>
      <c r="V13" s="89"/>
      <c r="W13" s="89"/>
      <c r="X13" s="89"/>
      <c r="Y13" s="89"/>
      <c r="Z13" s="89"/>
      <c r="AA13" s="89"/>
      <c r="AB13" s="89"/>
    </row>
    <row r="14" spans="1:28" s="35" customFormat="1" ht="18" customHeight="1" x14ac:dyDescent="0.2">
      <c r="A14" s="14">
        <v>1</v>
      </c>
      <c r="B14" s="15">
        <v>2</v>
      </c>
      <c r="C14" s="14">
        <v>3</v>
      </c>
      <c r="D14" s="14">
        <v>4</v>
      </c>
      <c r="E14" s="15">
        <v>5</v>
      </c>
      <c r="F14" s="15">
        <v>6</v>
      </c>
      <c r="G14" s="14">
        <v>7</v>
      </c>
      <c r="H14" s="14">
        <v>8</v>
      </c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4">
        <v>14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  <c r="Y14" s="14">
        <v>24</v>
      </c>
      <c r="Z14" s="14">
        <v>25</v>
      </c>
      <c r="AA14" s="14">
        <v>26</v>
      </c>
      <c r="AB14" s="14">
        <v>24</v>
      </c>
    </row>
    <row r="15" spans="1:28" s="6" customFormat="1" ht="84.75" customHeight="1" x14ac:dyDescent="0.2">
      <c r="A15" s="98" t="s">
        <v>24</v>
      </c>
      <c r="B15" s="99"/>
      <c r="C15" s="16">
        <v>2020</v>
      </c>
      <c r="D15" s="16">
        <v>2027</v>
      </c>
      <c r="E15" s="16" t="s">
        <v>12</v>
      </c>
      <c r="F15" s="16" t="s">
        <v>12</v>
      </c>
      <c r="G15" s="16" t="s">
        <v>12</v>
      </c>
      <c r="H15" s="16" t="s">
        <v>12</v>
      </c>
      <c r="I15" s="16" t="s">
        <v>12</v>
      </c>
      <c r="J15" s="16" t="s">
        <v>12</v>
      </c>
      <c r="K15" s="16" t="s">
        <v>12</v>
      </c>
      <c r="L15" s="16" t="s">
        <v>12</v>
      </c>
      <c r="M15" s="16" t="s">
        <v>12</v>
      </c>
      <c r="N15" s="36" t="s">
        <v>12</v>
      </c>
      <c r="O15" s="31" t="s">
        <v>12</v>
      </c>
      <c r="P15" s="16"/>
      <c r="Q15" s="16" t="s">
        <v>12</v>
      </c>
      <c r="R15" s="16" t="s">
        <v>12</v>
      </c>
      <c r="S15" s="16" t="s">
        <v>12</v>
      </c>
      <c r="T15" s="16" t="s">
        <v>12</v>
      </c>
      <c r="U15" s="16" t="s">
        <v>12</v>
      </c>
      <c r="V15" s="16" t="s">
        <v>12</v>
      </c>
      <c r="W15" s="16" t="s">
        <v>12</v>
      </c>
      <c r="X15" s="16" t="s">
        <v>12</v>
      </c>
      <c r="Y15" s="16" t="s">
        <v>12</v>
      </c>
      <c r="Z15" s="36" t="s">
        <v>12</v>
      </c>
      <c r="AA15" s="31" t="s">
        <v>12</v>
      </c>
      <c r="AB15" s="16"/>
    </row>
    <row r="16" spans="1:28" s="6" customFormat="1" ht="120.75" customHeight="1" x14ac:dyDescent="0.2">
      <c r="A16" s="98" t="s">
        <v>26</v>
      </c>
      <c r="B16" s="99"/>
      <c r="C16" s="16">
        <v>2020</v>
      </c>
      <c r="D16" s="16">
        <v>2027</v>
      </c>
      <c r="E16" s="16" t="s">
        <v>12</v>
      </c>
      <c r="F16" s="16" t="s">
        <v>12</v>
      </c>
      <c r="G16" s="16" t="s">
        <v>12</v>
      </c>
      <c r="H16" s="16" t="s">
        <v>12</v>
      </c>
      <c r="I16" s="16" t="s">
        <v>12</v>
      </c>
      <c r="J16" s="16" t="s">
        <v>12</v>
      </c>
      <c r="K16" s="16" t="s">
        <v>12</v>
      </c>
      <c r="L16" s="16" t="s">
        <v>12</v>
      </c>
      <c r="M16" s="16" t="s">
        <v>12</v>
      </c>
      <c r="N16" s="36" t="s">
        <v>12</v>
      </c>
      <c r="O16" s="31" t="s">
        <v>12</v>
      </c>
      <c r="P16" s="16"/>
      <c r="Q16" s="16" t="s">
        <v>12</v>
      </c>
      <c r="R16" s="16" t="s">
        <v>12</v>
      </c>
      <c r="S16" s="16" t="s">
        <v>12</v>
      </c>
      <c r="T16" s="16" t="s">
        <v>12</v>
      </c>
      <c r="U16" s="16" t="s">
        <v>12</v>
      </c>
      <c r="V16" s="16" t="s">
        <v>12</v>
      </c>
      <c r="W16" s="16" t="s">
        <v>12</v>
      </c>
      <c r="X16" s="16" t="s">
        <v>12</v>
      </c>
      <c r="Y16" s="16" t="s">
        <v>12</v>
      </c>
      <c r="Z16" s="36" t="s">
        <v>12</v>
      </c>
      <c r="AA16" s="31" t="s">
        <v>12</v>
      </c>
      <c r="AB16" s="16"/>
    </row>
    <row r="17" spans="1:28" s="6" customFormat="1" ht="126" customHeight="1" x14ac:dyDescent="0.2">
      <c r="A17" s="98" t="s">
        <v>27</v>
      </c>
      <c r="B17" s="99"/>
      <c r="C17" s="16">
        <v>2020</v>
      </c>
      <c r="D17" s="16">
        <v>2027</v>
      </c>
      <c r="E17" s="16" t="s">
        <v>12</v>
      </c>
      <c r="F17" s="16" t="s">
        <v>12</v>
      </c>
      <c r="G17" s="16" t="s">
        <v>12</v>
      </c>
      <c r="H17" s="16" t="s">
        <v>12</v>
      </c>
      <c r="I17" s="16" t="s">
        <v>12</v>
      </c>
      <c r="J17" s="16" t="s">
        <v>12</v>
      </c>
      <c r="K17" s="16" t="s">
        <v>12</v>
      </c>
      <c r="L17" s="16" t="s">
        <v>12</v>
      </c>
      <c r="M17" s="16" t="s">
        <v>12</v>
      </c>
      <c r="N17" s="36" t="s">
        <v>12</v>
      </c>
      <c r="O17" s="31" t="s">
        <v>12</v>
      </c>
      <c r="P17" s="16"/>
      <c r="Q17" s="16" t="s">
        <v>12</v>
      </c>
      <c r="R17" s="16" t="s">
        <v>12</v>
      </c>
      <c r="S17" s="16" t="s">
        <v>12</v>
      </c>
      <c r="T17" s="16" t="s">
        <v>12</v>
      </c>
      <c r="U17" s="16" t="s">
        <v>12</v>
      </c>
      <c r="V17" s="16" t="s">
        <v>12</v>
      </c>
      <c r="W17" s="16" t="s">
        <v>12</v>
      </c>
      <c r="X17" s="16" t="s">
        <v>12</v>
      </c>
      <c r="Y17" s="16" t="s">
        <v>12</v>
      </c>
      <c r="Z17" s="36" t="s">
        <v>12</v>
      </c>
      <c r="AA17" s="31" t="s">
        <v>12</v>
      </c>
      <c r="AB17" s="16"/>
    </row>
    <row r="18" spans="1:28" s="6" customFormat="1" ht="69.75" customHeight="1" x14ac:dyDescent="0.2">
      <c r="A18" s="83">
        <v>1</v>
      </c>
      <c r="B18" s="51" t="s">
        <v>72</v>
      </c>
      <c r="C18" s="38">
        <v>2020</v>
      </c>
      <c r="D18" s="38">
        <v>2027</v>
      </c>
      <c r="E18" s="51" t="s">
        <v>12</v>
      </c>
      <c r="F18" s="17" t="s">
        <v>14</v>
      </c>
      <c r="G18" s="18">
        <f>SUM(H18:P18)</f>
        <v>14547104.369999997</v>
      </c>
      <c r="H18" s="18">
        <f>H24</f>
        <v>3042982.67</v>
      </c>
      <c r="I18" s="18">
        <f t="shared" ref="I18:N18" si="0">I24</f>
        <v>5653520.8300000001</v>
      </c>
      <c r="J18" s="18">
        <f t="shared" si="0"/>
        <v>633357.94999999995</v>
      </c>
      <c r="K18" s="18">
        <f t="shared" si="0"/>
        <v>1758996.18</v>
      </c>
      <c r="L18" s="18">
        <f t="shared" si="0"/>
        <v>613364.92999999993</v>
      </c>
      <c r="M18" s="18">
        <f t="shared" si="0"/>
        <v>934071.90999999992</v>
      </c>
      <c r="N18" s="32">
        <f t="shared" si="0"/>
        <v>955404.95000000007</v>
      </c>
      <c r="O18" s="32">
        <f t="shared" ref="O18:P18" si="1">O24</f>
        <v>955404.95000000007</v>
      </c>
      <c r="P18" s="18">
        <f t="shared" si="1"/>
        <v>0</v>
      </c>
      <c r="Q18" s="38" t="s">
        <v>12</v>
      </c>
      <c r="R18" s="38" t="s">
        <v>12</v>
      </c>
      <c r="S18" s="38" t="s">
        <v>12</v>
      </c>
      <c r="T18" s="38" t="s">
        <v>12</v>
      </c>
      <c r="U18" s="38" t="s">
        <v>12</v>
      </c>
      <c r="V18" s="38" t="s">
        <v>12</v>
      </c>
      <c r="W18" s="38" t="s">
        <v>12</v>
      </c>
      <c r="X18" s="38" t="s">
        <v>12</v>
      </c>
      <c r="Y18" s="38" t="s">
        <v>12</v>
      </c>
      <c r="Z18" s="38" t="s">
        <v>12</v>
      </c>
      <c r="AA18" s="38" t="s">
        <v>12</v>
      </c>
      <c r="AB18" s="38"/>
    </row>
    <row r="19" spans="1:28" s="6" customFormat="1" ht="73.5" customHeight="1" x14ac:dyDescent="0.2">
      <c r="A19" s="84"/>
      <c r="B19" s="52"/>
      <c r="C19" s="39"/>
      <c r="D19" s="39"/>
      <c r="E19" s="52"/>
      <c r="F19" s="20" t="s">
        <v>18</v>
      </c>
      <c r="G19" s="18">
        <f t="shared" ref="G19:G74" si="2">SUM(H19:P19)</f>
        <v>14547104.369999997</v>
      </c>
      <c r="H19" s="18">
        <f t="shared" ref="H19:N19" si="3">H25</f>
        <v>3042982.67</v>
      </c>
      <c r="I19" s="18">
        <f t="shared" si="3"/>
        <v>5653520.8300000001</v>
      </c>
      <c r="J19" s="18">
        <f t="shared" si="3"/>
        <v>633357.94999999995</v>
      </c>
      <c r="K19" s="18">
        <f t="shared" si="3"/>
        <v>1758996.18</v>
      </c>
      <c r="L19" s="18">
        <f t="shared" si="3"/>
        <v>613364.92999999993</v>
      </c>
      <c r="M19" s="18">
        <f t="shared" si="3"/>
        <v>934071.90999999992</v>
      </c>
      <c r="N19" s="32">
        <f t="shared" si="3"/>
        <v>955404.95000000007</v>
      </c>
      <c r="O19" s="32">
        <f t="shared" ref="O19:P19" si="4">O25</f>
        <v>955404.95000000007</v>
      </c>
      <c r="P19" s="18">
        <f t="shared" si="4"/>
        <v>0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</row>
    <row r="20" spans="1:28" s="6" customFormat="1" ht="30.75" customHeight="1" x14ac:dyDescent="0.2">
      <c r="A20" s="85"/>
      <c r="B20" s="53"/>
      <c r="C20" s="40"/>
      <c r="D20" s="40"/>
      <c r="E20" s="53"/>
      <c r="F20" s="21" t="s">
        <v>19</v>
      </c>
      <c r="G20" s="18">
        <f t="shared" si="2"/>
        <v>0</v>
      </c>
      <c r="H20" s="18">
        <f t="shared" ref="H20:N20" si="5">H26</f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32">
        <f t="shared" si="5"/>
        <v>0</v>
      </c>
      <c r="O20" s="32">
        <f t="shared" ref="O20:P20" si="6">O26</f>
        <v>0</v>
      </c>
      <c r="P20" s="18">
        <f t="shared" si="6"/>
        <v>0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s="6" customFormat="1" ht="41.25" hidden="1" customHeight="1" x14ac:dyDescent="0.2">
      <c r="A21" s="83"/>
      <c r="B21" s="51"/>
      <c r="C21" s="38"/>
      <c r="D21" s="38"/>
      <c r="E21" s="51"/>
      <c r="F21" s="17"/>
      <c r="G21" s="18"/>
      <c r="H21" s="18"/>
      <c r="I21" s="18"/>
      <c r="J21" s="18"/>
      <c r="K21" s="18"/>
      <c r="L21" s="18"/>
      <c r="M21" s="18"/>
      <c r="N21" s="32"/>
      <c r="O21" s="32"/>
      <c r="P21" s="19"/>
      <c r="Q21" s="51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 s="6" customFormat="1" ht="41.25" hidden="1" customHeight="1" x14ac:dyDescent="0.2">
      <c r="A22" s="84"/>
      <c r="B22" s="52"/>
      <c r="C22" s="39"/>
      <c r="D22" s="39"/>
      <c r="E22" s="52"/>
      <c r="F22" s="20"/>
      <c r="G22" s="18"/>
      <c r="H22" s="18"/>
      <c r="I22" s="18"/>
      <c r="J22" s="18"/>
      <c r="K22" s="18"/>
      <c r="L22" s="18"/>
      <c r="M22" s="18"/>
      <c r="N22" s="32"/>
      <c r="O22" s="32"/>
      <c r="P22" s="19"/>
      <c r="Q22" s="52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</row>
    <row r="23" spans="1:28" s="6" customFormat="1" ht="28.5" hidden="1" customHeight="1" x14ac:dyDescent="0.2">
      <c r="A23" s="85"/>
      <c r="B23" s="53"/>
      <c r="C23" s="40"/>
      <c r="D23" s="40"/>
      <c r="E23" s="53"/>
      <c r="F23" s="21"/>
      <c r="G23" s="18"/>
      <c r="H23" s="18"/>
      <c r="I23" s="18"/>
      <c r="J23" s="18"/>
      <c r="K23" s="18"/>
      <c r="L23" s="18"/>
      <c r="M23" s="18"/>
      <c r="N23" s="32"/>
      <c r="O23" s="32"/>
      <c r="P23" s="19"/>
      <c r="Q23" s="53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 s="6" customFormat="1" ht="63.75" customHeight="1" x14ac:dyDescent="0.2">
      <c r="A24" s="83" t="s">
        <v>33</v>
      </c>
      <c r="B24" s="51" t="s">
        <v>28</v>
      </c>
      <c r="C24" s="38">
        <v>2020</v>
      </c>
      <c r="D24" s="38">
        <v>2027</v>
      </c>
      <c r="E24" s="51" t="s">
        <v>75</v>
      </c>
      <c r="F24" s="17" t="s">
        <v>14</v>
      </c>
      <c r="G24" s="18">
        <f t="shared" ref="G24:G26" si="7">SUM(H24:P24)</f>
        <v>14547104.369999997</v>
      </c>
      <c r="H24" s="18">
        <f>H25+H26</f>
        <v>3042982.67</v>
      </c>
      <c r="I24" s="18">
        <f t="shared" ref="I24:P24" si="8">I25+I26</f>
        <v>5653520.8300000001</v>
      </c>
      <c r="J24" s="18">
        <f t="shared" si="8"/>
        <v>633357.94999999995</v>
      </c>
      <c r="K24" s="18">
        <f t="shared" si="8"/>
        <v>1758996.18</v>
      </c>
      <c r="L24" s="18">
        <f t="shared" si="8"/>
        <v>613364.92999999993</v>
      </c>
      <c r="M24" s="18">
        <f t="shared" si="8"/>
        <v>934071.90999999992</v>
      </c>
      <c r="N24" s="32">
        <f t="shared" ref="N24:O24" si="9">N25+N26</f>
        <v>955404.95000000007</v>
      </c>
      <c r="O24" s="32">
        <f t="shared" si="9"/>
        <v>955404.95000000007</v>
      </c>
      <c r="P24" s="19">
        <f t="shared" si="8"/>
        <v>0</v>
      </c>
      <c r="Q24" s="41" t="s">
        <v>12</v>
      </c>
      <c r="R24" s="41" t="s">
        <v>12</v>
      </c>
      <c r="S24" s="41" t="s">
        <v>12</v>
      </c>
      <c r="T24" s="41" t="s">
        <v>12</v>
      </c>
      <c r="U24" s="41" t="s">
        <v>12</v>
      </c>
      <c r="V24" s="41" t="s">
        <v>12</v>
      </c>
      <c r="W24" s="41" t="s">
        <v>12</v>
      </c>
      <c r="X24" s="41" t="s">
        <v>12</v>
      </c>
      <c r="Y24" s="41" t="s">
        <v>12</v>
      </c>
      <c r="Z24" s="41" t="s">
        <v>12</v>
      </c>
      <c r="AA24" s="41" t="s">
        <v>12</v>
      </c>
      <c r="AB24" s="41"/>
    </row>
    <row r="25" spans="1:28" s="6" customFormat="1" ht="60" customHeight="1" x14ac:dyDescent="0.2">
      <c r="A25" s="84"/>
      <c r="B25" s="52"/>
      <c r="C25" s="39"/>
      <c r="D25" s="39"/>
      <c r="E25" s="52"/>
      <c r="F25" s="20" t="s">
        <v>18</v>
      </c>
      <c r="G25" s="18">
        <f t="shared" si="7"/>
        <v>14547104.369999997</v>
      </c>
      <c r="H25" s="18">
        <f>H28+H31+H34+H37+H40+H43+H46+H49+H52</f>
        <v>3042982.67</v>
      </c>
      <c r="I25" s="18">
        <f t="shared" ref="I25" si="10">I28+I31+I34+I37+I40+I43+I46+I49+I52</f>
        <v>5653520.8300000001</v>
      </c>
      <c r="J25" s="18">
        <f>J28+J31+J34+J37+J40+J43+J46+J49+J52</f>
        <v>633357.94999999995</v>
      </c>
      <c r="K25" s="18">
        <f t="shared" ref="K25:P25" si="11">K28+K31+K34+K37+K40+K43+K46+K49+K52</f>
        <v>1758996.18</v>
      </c>
      <c r="L25" s="18">
        <f t="shared" si="11"/>
        <v>613364.92999999993</v>
      </c>
      <c r="M25" s="18">
        <f t="shared" si="11"/>
        <v>934071.90999999992</v>
      </c>
      <c r="N25" s="32">
        <f t="shared" ref="N25:O25" si="12">N28+N31+N34+N37+N40+N43+N46+N49+N52</f>
        <v>955404.95000000007</v>
      </c>
      <c r="O25" s="32">
        <f t="shared" si="12"/>
        <v>955404.95000000007</v>
      </c>
      <c r="P25" s="18">
        <f t="shared" si="11"/>
        <v>0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1:28" s="6" customFormat="1" ht="27.75" customHeight="1" x14ac:dyDescent="0.2">
      <c r="A26" s="85"/>
      <c r="B26" s="53"/>
      <c r="C26" s="40"/>
      <c r="D26" s="40"/>
      <c r="E26" s="53"/>
      <c r="F26" s="21" t="s">
        <v>19</v>
      </c>
      <c r="G26" s="18">
        <f t="shared" si="7"/>
        <v>0</v>
      </c>
      <c r="H26" s="18">
        <f>H29+H32+H35+H38+H41+H44+H47+H50+H53</f>
        <v>0</v>
      </c>
      <c r="I26" s="18">
        <f t="shared" ref="I26:P26" si="13">I29+I32+I35+I38+I41+I44+I47+I50+I53</f>
        <v>0</v>
      </c>
      <c r="J26" s="18">
        <f t="shared" si="13"/>
        <v>0</v>
      </c>
      <c r="K26" s="18">
        <f t="shared" si="13"/>
        <v>0</v>
      </c>
      <c r="L26" s="18">
        <f t="shared" si="13"/>
        <v>0</v>
      </c>
      <c r="M26" s="18">
        <f t="shared" si="13"/>
        <v>0</v>
      </c>
      <c r="N26" s="32">
        <f t="shared" ref="N26:O26" si="14">N29+N32+N35+N38+N41+N44+N47+N50+N53</f>
        <v>0</v>
      </c>
      <c r="O26" s="32">
        <f t="shared" si="14"/>
        <v>0</v>
      </c>
      <c r="P26" s="18">
        <f t="shared" si="13"/>
        <v>0</v>
      </c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1:28" s="6" customFormat="1" ht="49.5" customHeight="1" x14ac:dyDescent="0.2">
      <c r="A27" s="83" t="s">
        <v>34</v>
      </c>
      <c r="B27" s="51" t="s">
        <v>29</v>
      </c>
      <c r="C27" s="51" t="s">
        <v>74</v>
      </c>
      <c r="D27" s="51" t="s">
        <v>87</v>
      </c>
      <c r="E27" s="51" t="s">
        <v>75</v>
      </c>
      <c r="F27" s="17" t="s">
        <v>14</v>
      </c>
      <c r="G27" s="23">
        <f t="shared" ref="G27:G29" si="15">SUM(H27:P27)</f>
        <v>122786</v>
      </c>
      <c r="H27" s="23">
        <f>H28+H29</f>
        <v>9120</v>
      </c>
      <c r="I27" s="23">
        <f t="shared" ref="I27:P27" si="16">I28+I29</f>
        <v>0</v>
      </c>
      <c r="J27" s="23">
        <f t="shared" si="16"/>
        <v>4950</v>
      </c>
      <c r="K27" s="23">
        <f t="shared" si="16"/>
        <v>88716</v>
      </c>
      <c r="L27" s="23">
        <f t="shared" si="16"/>
        <v>5000</v>
      </c>
      <c r="M27" s="23">
        <f t="shared" si="16"/>
        <v>5000</v>
      </c>
      <c r="N27" s="33">
        <f t="shared" ref="N27" si="17">N28+N29</f>
        <v>5000</v>
      </c>
      <c r="O27" s="33">
        <f t="shared" si="16"/>
        <v>5000</v>
      </c>
      <c r="P27" s="24">
        <f t="shared" si="16"/>
        <v>0</v>
      </c>
      <c r="Q27" s="51" t="s">
        <v>30</v>
      </c>
      <c r="R27" s="38" t="s">
        <v>21</v>
      </c>
      <c r="S27" s="38">
        <v>75</v>
      </c>
      <c r="T27" s="38">
        <v>65</v>
      </c>
      <c r="U27" s="38">
        <v>0</v>
      </c>
      <c r="V27" s="38">
        <v>75</v>
      </c>
      <c r="W27" s="38">
        <v>75</v>
      </c>
      <c r="X27" s="38">
        <v>75</v>
      </c>
      <c r="Y27" s="38">
        <v>75</v>
      </c>
      <c r="Z27" s="38">
        <v>75</v>
      </c>
      <c r="AA27" s="38">
        <v>75</v>
      </c>
      <c r="AB27" s="38"/>
    </row>
    <row r="28" spans="1:28" s="6" customFormat="1" ht="57" customHeight="1" x14ac:dyDescent="0.2">
      <c r="A28" s="84"/>
      <c r="B28" s="52"/>
      <c r="C28" s="52"/>
      <c r="D28" s="52"/>
      <c r="E28" s="52"/>
      <c r="F28" s="20" t="s">
        <v>18</v>
      </c>
      <c r="G28" s="23">
        <f t="shared" si="15"/>
        <v>122786</v>
      </c>
      <c r="H28" s="23">
        <v>9120</v>
      </c>
      <c r="I28" s="23">
        <v>0</v>
      </c>
      <c r="J28" s="23">
        <v>4950</v>
      </c>
      <c r="K28" s="23">
        <v>88716</v>
      </c>
      <c r="L28" s="23">
        <v>5000</v>
      </c>
      <c r="M28" s="23">
        <v>5000</v>
      </c>
      <c r="N28" s="32">
        <v>5000</v>
      </c>
      <c r="O28" s="32">
        <v>5000</v>
      </c>
      <c r="P28" s="19"/>
      <c r="Q28" s="52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</row>
    <row r="29" spans="1:28" s="6" customFormat="1" ht="32.25" customHeight="1" x14ac:dyDescent="0.2">
      <c r="A29" s="85"/>
      <c r="B29" s="53"/>
      <c r="C29" s="53"/>
      <c r="D29" s="53"/>
      <c r="E29" s="53"/>
      <c r="F29" s="21" t="s">
        <v>19</v>
      </c>
      <c r="G29" s="23">
        <f t="shared" si="15"/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32">
        <v>0</v>
      </c>
      <c r="O29" s="32">
        <v>0</v>
      </c>
      <c r="P29" s="22"/>
      <c r="Q29" s="53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s="6" customFormat="1" ht="58.5" customHeight="1" x14ac:dyDescent="0.2">
      <c r="A30" s="83" t="s">
        <v>35</v>
      </c>
      <c r="B30" s="51" t="s">
        <v>31</v>
      </c>
      <c r="C30" s="51" t="s">
        <v>86</v>
      </c>
      <c r="D30" s="51" t="s">
        <v>88</v>
      </c>
      <c r="E30" s="51" t="s">
        <v>71</v>
      </c>
      <c r="F30" s="17" t="s">
        <v>14</v>
      </c>
      <c r="G30" s="18">
        <f t="shared" ref="G30:G32" si="18">SUM(H30:P30)</f>
        <v>103852.01000000001</v>
      </c>
      <c r="H30" s="18">
        <f>H31+H32</f>
        <v>0</v>
      </c>
      <c r="I30" s="18">
        <f t="shared" ref="I30:O30" si="19">I31+I32</f>
        <v>0</v>
      </c>
      <c r="J30" s="18">
        <f t="shared" si="19"/>
        <v>0</v>
      </c>
      <c r="K30" s="18">
        <f t="shared" si="19"/>
        <v>22118.959999999999</v>
      </c>
      <c r="L30" s="18">
        <f t="shared" si="19"/>
        <v>0</v>
      </c>
      <c r="M30" s="18">
        <f t="shared" si="19"/>
        <v>27244.35</v>
      </c>
      <c r="N30" s="32">
        <f t="shared" ref="N30" si="20">N31+N32</f>
        <v>27244.35</v>
      </c>
      <c r="O30" s="32">
        <f t="shared" si="19"/>
        <v>27244.35</v>
      </c>
      <c r="P30" s="19"/>
      <c r="Q30" s="107" t="s">
        <v>32</v>
      </c>
      <c r="R30" s="38" t="s">
        <v>20</v>
      </c>
      <c r="S30" s="38">
        <v>4</v>
      </c>
      <c r="T30" s="38">
        <v>0</v>
      </c>
      <c r="U30" s="38">
        <v>0</v>
      </c>
      <c r="V30" s="38">
        <v>0</v>
      </c>
      <c r="W30" s="38">
        <v>1</v>
      </c>
      <c r="X30" s="38">
        <v>0</v>
      </c>
      <c r="Y30" s="38">
        <v>1</v>
      </c>
      <c r="Z30" s="38">
        <v>1</v>
      </c>
      <c r="AA30" s="38">
        <v>1</v>
      </c>
      <c r="AB30" s="38"/>
    </row>
    <row r="31" spans="1:28" s="6" customFormat="1" ht="58.5" customHeight="1" x14ac:dyDescent="0.2">
      <c r="A31" s="84"/>
      <c r="B31" s="52"/>
      <c r="C31" s="52"/>
      <c r="D31" s="52"/>
      <c r="E31" s="52"/>
      <c r="F31" s="20" t="s">
        <v>18</v>
      </c>
      <c r="G31" s="18">
        <f>SUM(H31:P31)</f>
        <v>103852.01000000001</v>
      </c>
      <c r="H31" s="18">
        <v>0</v>
      </c>
      <c r="I31" s="18">
        <v>0</v>
      </c>
      <c r="J31" s="18">
        <v>0</v>
      </c>
      <c r="K31" s="18">
        <v>22118.959999999999</v>
      </c>
      <c r="L31" s="18">
        <v>0</v>
      </c>
      <c r="M31" s="18">
        <v>27244.35</v>
      </c>
      <c r="N31" s="32">
        <v>27244.35</v>
      </c>
      <c r="O31" s="32">
        <v>27244.35</v>
      </c>
      <c r="P31" s="19"/>
      <c r="Q31" s="107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</row>
    <row r="32" spans="1:28" s="6" customFormat="1" ht="31.5" customHeight="1" x14ac:dyDescent="0.2">
      <c r="A32" s="85"/>
      <c r="B32" s="53"/>
      <c r="C32" s="53"/>
      <c r="D32" s="53"/>
      <c r="E32" s="53"/>
      <c r="F32" s="21" t="s">
        <v>19</v>
      </c>
      <c r="G32" s="18">
        <f t="shared" si="18"/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32">
        <v>0</v>
      </c>
      <c r="O32" s="32">
        <v>0</v>
      </c>
      <c r="P32" s="22"/>
      <c r="Q32" s="107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28" s="6" customFormat="1" ht="54" customHeight="1" x14ac:dyDescent="0.2">
      <c r="A33" s="78" t="s">
        <v>36</v>
      </c>
      <c r="B33" s="51" t="s">
        <v>37</v>
      </c>
      <c r="C33" s="38">
        <v>2020</v>
      </c>
      <c r="D33" s="38">
        <v>2027</v>
      </c>
      <c r="E33" s="51" t="s">
        <v>65</v>
      </c>
      <c r="F33" s="17" t="s">
        <v>14</v>
      </c>
      <c r="G33" s="23">
        <f t="shared" ref="G33:G35" si="21">SUM(H33:P33)</f>
        <v>40000</v>
      </c>
      <c r="H33" s="23">
        <f>H34+H35</f>
        <v>5000</v>
      </c>
      <c r="I33" s="23">
        <f t="shared" ref="I33:P33" si="22">I34+I35</f>
        <v>5000</v>
      </c>
      <c r="J33" s="23">
        <f t="shared" si="22"/>
        <v>5000</v>
      </c>
      <c r="K33" s="23">
        <f t="shared" si="22"/>
        <v>5000</v>
      </c>
      <c r="L33" s="23">
        <f t="shared" si="22"/>
        <v>5000</v>
      </c>
      <c r="M33" s="23">
        <f t="shared" si="22"/>
        <v>5000</v>
      </c>
      <c r="N33" s="33">
        <f t="shared" ref="N33" si="23">N34+N35</f>
        <v>5000</v>
      </c>
      <c r="O33" s="33">
        <f t="shared" si="22"/>
        <v>5000</v>
      </c>
      <c r="P33" s="24">
        <f t="shared" si="22"/>
        <v>0</v>
      </c>
      <c r="Q33" s="51" t="s">
        <v>73</v>
      </c>
      <c r="R33" s="38" t="s">
        <v>20</v>
      </c>
      <c r="S33" s="42">
        <v>11</v>
      </c>
      <c r="T33" s="42">
        <v>11</v>
      </c>
      <c r="U33" s="42">
        <v>11</v>
      </c>
      <c r="V33" s="57">
        <v>11</v>
      </c>
      <c r="W33" s="57">
        <v>11</v>
      </c>
      <c r="X33" s="57">
        <v>11</v>
      </c>
      <c r="Y33" s="57">
        <v>11</v>
      </c>
      <c r="Z33" s="42">
        <v>11</v>
      </c>
      <c r="AA33" s="42">
        <v>11</v>
      </c>
      <c r="AB33" s="66"/>
    </row>
    <row r="34" spans="1:28" s="6" customFormat="1" ht="51.75" customHeight="1" x14ac:dyDescent="0.2">
      <c r="A34" s="79"/>
      <c r="B34" s="52"/>
      <c r="C34" s="39"/>
      <c r="D34" s="39"/>
      <c r="E34" s="52"/>
      <c r="F34" s="20" t="s">
        <v>18</v>
      </c>
      <c r="G34" s="23">
        <f t="shared" si="21"/>
        <v>40000</v>
      </c>
      <c r="H34" s="23">
        <v>5000</v>
      </c>
      <c r="I34" s="23">
        <v>5000</v>
      </c>
      <c r="J34" s="23">
        <v>5000</v>
      </c>
      <c r="K34" s="23">
        <v>5000</v>
      </c>
      <c r="L34" s="23">
        <v>5000</v>
      </c>
      <c r="M34" s="23">
        <v>5000</v>
      </c>
      <c r="N34" s="32">
        <v>5000</v>
      </c>
      <c r="O34" s="32">
        <v>5000</v>
      </c>
      <c r="P34" s="22"/>
      <c r="Q34" s="52"/>
      <c r="R34" s="39"/>
      <c r="S34" s="43"/>
      <c r="T34" s="43"/>
      <c r="U34" s="43"/>
      <c r="V34" s="58"/>
      <c r="W34" s="58"/>
      <c r="X34" s="58"/>
      <c r="Y34" s="58"/>
      <c r="Z34" s="43"/>
      <c r="AA34" s="43"/>
      <c r="AB34" s="67"/>
    </row>
    <row r="35" spans="1:28" s="6" customFormat="1" ht="32.25" customHeight="1" x14ac:dyDescent="0.2">
      <c r="A35" s="80"/>
      <c r="B35" s="53"/>
      <c r="C35" s="40"/>
      <c r="D35" s="40"/>
      <c r="E35" s="53"/>
      <c r="F35" s="21" t="s">
        <v>19</v>
      </c>
      <c r="G35" s="23">
        <f t="shared" si="21"/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32">
        <v>0</v>
      </c>
      <c r="O35" s="32">
        <v>0</v>
      </c>
      <c r="P35" s="22"/>
      <c r="Q35" s="53"/>
      <c r="R35" s="40"/>
      <c r="S35" s="44"/>
      <c r="T35" s="44"/>
      <c r="U35" s="44"/>
      <c r="V35" s="59"/>
      <c r="W35" s="59"/>
      <c r="X35" s="59"/>
      <c r="Y35" s="59"/>
      <c r="Z35" s="44"/>
      <c r="AA35" s="44"/>
      <c r="AB35" s="68"/>
    </row>
    <row r="36" spans="1:28" s="6" customFormat="1" ht="63.75" customHeight="1" x14ac:dyDescent="0.2">
      <c r="A36" s="78" t="s">
        <v>38</v>
      </c>
      <c r="B36" s="51" t="s">
        <v>39</v>
      </c>
      <c r="C36" s="38">
        <v>2020</v>
      </c>
      <c r="D36" s="38">
        <v>2027</v>
      </c>
      <c r="E36" s="51" t="s">
        <v>40</v>
      </c>
      <c r="F36" s="17" t="s">
        <v>14</v>
      </c>
      <c r="G36" s="23">
        <f t="shared" ref="G36:G38" si="24">SUM(H36:P36)</f>
        <v>9418823.1300000027</v>
      </c>
      <c r="H36" s="23">
        <f>H37+H38</f>
        <v>2870800.33</v>
      </c>
      <c r="I36" s="23">
        <f t="shared" ref="I36:O36" si="25">I37+I38</f>
        <v>5416596.29</v>
      </c>
      <c r="J36" s="23">
        <f t="shared" si="25"/>
        <v>303353.63</v>
      </c>
      <c r="K36" s="23">
        <f t="shared" si="25"/>
        <v>176350.96</v>
      </c>
      <c r="L36" s="23">
        <f t="shared" si="25"/>
        <v>155550.96</v>
      </c>
      <c r="M36" s="23">
        <f t="shared" si="25"/>
        <v>186170.96</v>
      </c>
      <c r="N36" s="33">
        <f t="shared" ref="N36" si="26">N37+N38</f>
        <v>155000</v>
      </c>
      <c r="O36" s="33">
        <f t="shared" si="25"/>
        <v>155000</v>
      </c>
      <c r="P36" s="19"/>
      <c r="Q36" s="51" t="s">
        <v>41</v>
      </c>
      <c r="R36" s="38" t="s">
        <v>20</v>
      </c>
      <c r="S36" s="45">
        <f>T36+U36+V36+W36+X36+Y36</f>
        <v>30</v>
      </c>
      <c r="T36" s="45">
        <v>5</v>
      </c>
      <c r="U36" s="45">
        <v>5</v>
      </c>
      <c r="V36" s="45">
        <v>5</v>
      </c>
      <c r="W36" s="45">
        <v>5</v>
      </c>
      <c r="X36" s="45">
        <v>5</v>
      </c>
      <c r="Y36" s="45">
        <v>5</v>
      </c>
      <c r="Z36" s="45">
        <v>5</v>
      </c>
      <c r="AA36" s="45">
        <v>5</v>
      </c>
      <c r="AB36" s="48"/>
    </row>
    <row r="37" spans="1:28" s="6" customFormat="1" ht="64.5" customHeight="1" x14ac:dyDescent="0.2">
      <c r="A37" s="79"/>
      <c r="B37" s="52"/>
      <c r="C37" s="39"/>
      <c r="D37" s="39"/>
      <c r="E37" s="52"/>
      <c r="F37" s="20" t="s">
        <v>18</v>
      </c>
      <c r="G37" s="23">
        <f t="shared" si="24"/>
        <v>9418823.1300000027</v>
      </c>
      <c r="H37" s="23">
        <v>2870800.33</v>
      </c>
      <c r="I37" s="23">
        <v>5416596.29</v>
      </c>
      <c r="J37" s="23">
        <v>303353.63</v>
      </c>
      <c r="K37" s="23">
        <v>176350.96</v>
      </c>
      <c r="L37" s="23">
        <v>155550.96</v>
      </c>
      <c r="M37" s="23">
        <v>186170.96</v>
      </c>
      <c r="N37" s="32">
        <v>155000</v>
      </c>
      <c r="O37" s="32">
        <v>155000</v>
      </c>
      <c r="P37" s="19"/>
      <c r="Q37" s="52"/>
      <c r="R37" s="39"/>
      <c r="S37" s="46"/>
      <c r="T37" s="46"/>
      <c r="U37" s="46"/>
      <c r="V37" s="46"/>
      <c r="W37" s="46"/>
      <c r="X37" s="46"/>
      <c r="Y37" s="46"/>
      <c r="Z37" s="46"/>
      <c r="AA37" s="46"/>
      <c r="AB37" s="49"/>
    </row>
    <row r="38" spans="1:28" s="6" customFormat="1" ht="35.25" customHeight="1" x14ac:dyDescent="0.2">
      <c r="A38" s="80"/>
      <c r="B38" s="53"/>
      <c r="C38" s="40"/>
      <c r="D38" s="40"/>
      <c r="E38" s="53"/>
      <c r="F38" s="21" t="s">
        <v>19</v>
      </c>
      <c r="G38" s="23">
        <f t="shared" si="24"/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32">
        <v>0</v>
      </c>
      <c r="O38" s="32">
        <v>0</v>
      </c>
      <c r="P38" s="22"/>
      <c r="Q38" s="53"/>
      <c r="R38" s="40"/>
      <c r="S38" s="47"/>
      <c r="T38" s="47"/>
      <c r="U38" s="47"/>
      <c r="V38" s="47"/>
      <c r="W38" s="47"/>
      <c r="X38" s="47"/>
      <c r="Y38" s="47"/>
      <c r="Z38" s="47"/>
      <c r="AA38" s="47"/>
      <c r="AB38" s="50"/>
    </row>
    <row r="39" spans="1:28" s="6" customFormat="1" ht="61.5" customHeight="1" x14ac:dyDescent="0.2">
      <c r="A39" s="78" t="s">
        <v>42</v>
      </c>
      <c r="B39" s="51" t="s">
        <v>43</v>
      </c>
      <c r="C39" s="51" t="s">
        <v>93</v>
      </c>
      <c r="D39" s="51" t="s">
        <v>89</v>
      </c>
      <c r="E39" s="51" t="s">
        <v>76</v>
      </c>
      <c r="F39" s="17" t="s">
        <v>14</v>
      </c>
      <c r="G39" s="23">
        <f t="shared" ref="G39:G41" si="27">SUM(H39:P39)</f>
        <v>699195.17999999993</v>
      </c>
      <c r="H39" s="23">
        <f>H40+H41</f>
        <v>91680</v>
      </c>
      <c r="I39" s="23">
        <f t="shared" ref="I39:P39" si="28">I40+I41</f>
        <v>0</v>
      </c>
      <c r="J39" s="23">
        <f t="shared" si="28"/>
        <v>0</v>
      </c>
      <c r="K39" s="23">
        <f t="shared" si="28"/>
        <v>0</v>
      </c>
      <c r="L39" s="23">
        <f t="shared" si="28"/>
        <v>0</v>
      </c>
      <c r="M39" s="23">
        <f t="shared" si="28"/>
        <v>202505.06</v>
      </c>
      <c r="N39" s="23">
        <f t="shared" ref="N39" si="29">N40+N41</f>
        <v>202505.06</v>
      </c>
      <c r="O39" s="23">
        <f t="shared" si="28"/>
        <v>202505.06</v>
      </c>
      <c r="P39" s="23">
        <f t="shared" si="28"/>
        <v>0</v>
      </c>
      <c r="Q39" s="51" t="s">
        <v>62</v>
      </c>
      <c r="R39" s="38" t="s">
        <v>44</v>
      </c>
      <c r="S39" s="45">
        <v>60</v>
      </c>
      <c r="T39" s="63">
        <v>50</v>
      </c>
      <c r="U39" s="63">
        <v>0</v>
      </c>
      <c r="V39" s="48">
        <v>0</v>
      </c>
      <c r="W39" s="48">
        <v>0</v>
      </c>
      <c r="X39" s="48">
        <v>0</v>
      </c>
      <c r="Y39" s="48">
        <v>60</v>
      </c>
      <c r="Z39" s="48">
        <v>60</v>
      </c>
      <c r="AA39" s="48">
        <v>60</v>
      </c>
      <c r="AB39" s="48"/>
    </row>
    <row r="40" spans="1:28" s="6" customFormat="1" ht="59.25" customHeight="1" x14ac:dyDescent="0.2">
      <c r="A40" s="79"/>
      <c r="B40" s="52"/>
      <c r="C40" s="52"/>
      <c r="D40" s="52"/>
      <c r="E40" s="52"/>
      <c r="F40" s="20" t="s">
        <v>18</v>
      </c>
      <c r="G40" s="23">
        <f t="shared" si="27"/>
        <v>699195.17999999993</v>
      </c>
      <c r="H40" s="23">
        <v>91680</v>
      </c>
      <c r="I40" s="23">
        <v>0</v>
      </c>
      <c r="J40" s="23">
        <v>0</v>
      </c>
      <c r="K40" s="23">
        <v>0</v>
      </c>
      <c r="L40" s="23">
        <v>0</v>
      </c>
      <c r="M40" s="23">
        <v>202505.06</v>
      </c>
      <c r="N40" s="32">
        <v>202505.06</v>
      </c>
      <c r="O40" s="32">
        <v>202505.06</v>
      </c>
      <c r="P40" s="22"/>
      <c r="Q40" s="52"/>
      <c r="R40" s="39"/>
      <c r="S40" s="46"/>
      <c r="T40" s="64"/>
      <c r="U40" s="64"/>
      <c r="V40" s="49"/>
      <c r="W40" s="49"/>
      <c r="X40" s="49"/>
      <c r="Y40" s="49"/>
      <c r="Z40" s="49"/>
      <c r="AA40" s="49"/>
      <c r="AB40" s="49"/>
    </row>
    <row r="41" spans="1:28" s="6" customFormat="1" ht="36" customHeight="1" x14ac:dyDescent="0.2">
      <c r="A41" s="80"/>
      <c r="B41" s="53"/>
      <c r="C41" s="53"/>
      <c r="D41" s="53"/>
      <c r="E41" s="53"/>
      <c r="F41" s="21" t="s">
        <v>19</v>
      </c>
      <c r="G41" s="23">
        <f t="shared" si="27"/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32">
        <v>0</v>
      </c>
      <c r="O41" s="32">
        <v>0</v>
      </c>
      <c r="P41" s="22"/>
      <c r="Q41" s="53"/>
      <c r="R41" s="40"/>
      <c r="S41" s="47"/>
      <c r="T41" s="65"/>
      <c r="U41" s="65"/>
      <c r="V41" s="50"/>
      <c r="W41" s="50"/>
      <c r="X41" s="50"/>
      <c r="Y41" s="50"/>
      <c r="Z41" s="50"/>
      <c r="AA41" s="50"/>
      <c r="AB41" s="50"/>
    </row>
    <row r="42" spans="1:28" s="6" customFormat="1" ht="60" customHeight="1" x14ac:dyDescent="0.2">
      <c r="A42" s="78" t="s">
        <v>45</v>
      </c>
      <c r="B42" s="51" t="s">
        <v>46</v>
      </c>
      <c r="C42" s="51" t="s">
        <v>80</v>
      </c>
      <c r="D42" s="51" t="s">
        <v>90</v>
      </c>
      <c r="E42" s="51" t="s">
        <v>75</v>
      </c>
      <c r="F42" s="17" t="s">
        <v>14</v>
      </c>
      <c r="G42" s="18">
        <f t="shared" ref="G42:G44" si="30">SUM(H42:P42)</f>
        <v>57640</v>
      </c>
      <c r="H42" s="18">
        <f>H43+H44</f>
        <v>11728</v>
      </c>
      <c r="I42" s="18">
        <f t="shared" ref="I42:P42" si="31">I43+I44</f>
        <v>5912</v>
      </c>
      <c r="J42" s="18">
        <f t="shared" si="31"/>
        <v>0</v>
      </c>
      <c r="K42" s="18">
        <f t="shared" si="31"/>
        <v>0</v>
      </c>
      <c r="L42" s="18">
        <f t="shared" si="31"/>
        <v>10000</v>
      </c>
      <c r="M42" s="18">
        <f t="shared" si="31"/>
        <v>10000</v>
      </c>
      <c r="N42" s="18">
        <f t="shared" ref="N42" si="32">N43+N44</f>
        <v>10000</v>
      </c>
      <c r="O42" s="18">
        <f t="shared" si="31"/>
        <v>10000</v>
      </c>
      <c r="P42" s="18">
        <f t="shared" si="31"/>
        <v>0</v>
      </c>
      <c r="Q42" s="51" t="s">
        <v>16</v>
      </c>
      <c r="R42" s="51" t="s">
        <v>20</v>
      </c>
      <c r="S42" s="45">
        <f>T42+U42+V42+W42+X42+Y42</f>
        <v>24</v>
      </c>
      <c r="T42" s="45">
        <v>6</v>
      </c>
      <c r="U42" s="45">
        <v>6</v>
      </c>
      <c r="V42" s="45">
        <v>0</v>
      </c>
      <c r="W42" s="45">
        <v>0</v>
      </c>
      <c r="X42" s="45">
        <v>6</v>
      </c>
      <c r="Y42" s="45">
        <v>6</v>
      </c>
      <c r="Z42" s="48">
        <v>6</v>
      </c>
      <c r="AA42" s="48">
        <v>6</v>
      </c>
      <c r="AB42" s="48"/>
    </row>
    <row r="43" spans="1:28" s="6" customFormat="1" ht="60" customHeight="1" x14ac:dyDescent="0.2">
      <c r="A43" s="79"/>
      <c r="B43" s="52"/>
      <c r="C43" s="52"/>
      <c r="D43" s="52"/>
      <c r="E43" s="52"/>
      <c r="F43" s="20" t="s">
        <v>18</v>
      </c>
      <c r="G43" s="18">
        <f t="shared" si="30"/>
        <v>57640</v>
      </c>
      <c r="H43" s="18">
        <v>11728</v>
      </c>
      <c r="I43" s="18">
        <v>5912</v>
      </c>
      <c r="J43" s="18">
        <v>0</v>
      </c>
      <c r="K43" s="18">
        <v>0</v>
      </c>
      <c r="L43" s="18">
        <v>10000</v>
      </c>
      <c r="M43" s="18">
        <v>10000</v>
      </c>
      <c r="N43" s="32">
        <v>10000</v>
      </c>
      <c r="O43" s="32">
        <v>10000</v>
      </c>
      <c r="P43" s="22"/>
      <c r="Q43" s="52"/>
      <c r="R43" s="52"/>
      <c r="S43" s="46"/>
      <c r="T43" s="46"/>
      <c r="U43" s="46"/>
      <c r="V43" s="46"/>
      <c r="W43" s="46"/>
      <c r="X43" s="46"/>
      <c r="Y43" s="46"/>
      <c r="Z43" s="49"/>
      <c r="AA43" s="49"/>
      <c r="AB43" s="49"/>
    </row>
    <row r="44" spans="1:28" s="6" customFormat="1" ht="27" customHeight="1" x14ac:dyDescent="0.2">
      <c r="A44" s="80"/>
      <c r="B44" s="53"/>
      <c r="C44" s="53"/>
      <c r="D44" s="53"/>
      <c r="E44" s="53"/>
      <c r="F44" s="21" t="s">
        <v>19</v>
      </c>
      <c r="G44" s="18">
        <f t="shared" si="30"/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32">
        <v>0</v>
      </c>
      <c r="O44" s="32">
        <v>0</v>
      </c>
      <c r="P44" s="22"/>
      <c r="Q44" s="53"/>
      <c r="R44" s="53"/>
      <c r="S44" s="47"/>
      <c r="T44" s="47"/>
      <c r="U44" s="47"/>
      <c r="V44" s="47"/>
      <c r="W44" s="47"/>
      <c r="X44" s="47"/>
      <c r="Y44" s="47"/>
      <c r="Z44" s="50"/>
      <c r="AA44" s="50"/>
      <c r="AB44" s="50"/>
    </row>
    <row r="45" spans="1:28" s="6" customFormat="1" ht="56.25" customHeight="1" x14ac:dyDescent="0.2">
      <c r="A45" s="75" t="s">
        <v>47</v>
      </c>
      <c r="B45" s="51" t="s">
        <v>48</v>
      </c>
      <c r="C45" s="51" t="s">
        <v>94</v>
      </c>
      <c r="D45" s="51" t="s">
        <v>91</v>
      </c>
      <c r="E45" s="51" t="s">
        <v>75</v>
      </c>
      <c r="F45" s="17" t="s">
        <v>14</v>
      </c>
      <c r="G45" s="23">
        <f>SUM(H45:P45)</f>
        <v>73463</v>
      </c>
      <c r="H45" s="25">
        <f>H46+H47</f>
        <v>0</v>
      </c>
      <c r="I45" s="25">
        <f t="shared" ref="I45:P45" si="33">I46+I47</f>
        <v>10880</v>
      </c>
      <c r="J45" s="25">
        <f t="shared" si="33"/>
        <v>0</v>
      </c>
      <c r="K45" s="25">
        <f t="shared" si="33"/>
        <v>0</v>
      </c>
      <c r="L45" s="25">
        <f t="shared" si="33"/>
        <v>0</v>
      </c>
      <c r="M45" s="25">
        <f t="shared" si="33"/>
        <v>20861</v>
      </c>
      <c r="N45" s="25">
        <f t="shared" ref="N45" si="34">N46+N47</f>
        <v>20861</v>
      </c>
      <c r="O45" s="25">
        <f t="shared" si="33"/>
        <v>20861</v>
      </c>
      <c r="P45" s="25">
        <f t="shared" si="33"/>
        <v>0</v>
      </c>
      <c r="Q45" s="51" t="s">
        <v>49</v>
      </c>
      <c r="R45" s="51" t="s">
        <v>21</v>
      </c>
      <c r="S45" s="51">
        <v>1500</v>
      </c>
      <c r="T45" s="60">
        <v>0</v>
      </c>
      <c r="U45" s="60">
        <v>1500</v>
      </c>
      <c r="V45" s="60">
        <v>0</v>
      </c>
      <c r="W45" s="60">
        <v>0</v>
      </c>
      <c r="X45" s="60">
        <v>0</v>
      </c>
      <c r="Y45" s="60">
        <v>1500</v>
      </c>
      <c r="Z45" s="54">
        <v>1500</v>
      </c>
      <c r="AA45" s="54">
        <v>1500</v>
      </c>
      <c r="AB45" s="38"/>
    </row>
    <row r="46" spans="1:28" s="6" customFormat="1" ht="60" customHeight="1" x14ac:dyDescent="0.2">
      <c r="A46" s="76"/>
      <c r="B46" s="52"/>
      <c r="C46" s="52"/>
      <c r="D46" s="52"/>
      <c r="E46" s="52"/>
      <c r="F46" s="20" t="s">
        <v>18</v>
      </c>
      <c r="G46" s="23">
        <f t="shared" ref="G46:G47" si="35">SUM(H46:P46)</f>
        <v>73463</v>
      </c>
      <c r="H46" s="25">
        <v>0</v>
      </c>
      <c r="I46" s="25">
        <v>10880</v>
      </c>
      <c r="J46" s="25">
        <v>0</v>
      </c>
      <c r="K46" s="25">
        <v>0</v>
      </c>
      <c r="L46" s="25">
        <v>0</v>
      </c>
      <c r="M46" s="25">
        <v>20861</v>
      </c>
      <c r="N46" s="34">
        <v>20861</v>
      </c>
      <c r="O46" s="34">
        <v>20861</v>
      </c>
      <c r="P46" s="26"/>
      <c r="Q46" s="52"/>
      <c r="R46" s="52"/>
      <c r="S46" s="52"/>
      <c r="T46" s="61"/>
      <c r="U46" s="61"/>
      <c r="V46" s="61"/>
      <c r="W46" s="61"/>
      <c r="X46" s="61"/>
      <c r="Y46" s="61"/>
      <c r="Z46" s="55"/>
      <c r="AA46" s="55"/>
      <c r="AB46" s="39"/>
    </row>
    <row r="47" spans="1:28" s="6" customFormat="1" ht="29.25" customHeight="1" x14ac:dyDescent="0.2">
      <c r="A47" s="77"/>
      <c r="B47" s="53"/>
      <c r="C47" s="53"/>
      <c r="D47" s="53"/>
      <c r="E47" s="53"/>
      <c r="F47" s="21" t="s">
        <v>19</v>
      </c>
      <c r="G47" s="23">
        <f t="shared" si="35"/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34">
        <v>0</v>
      </c>
      <c r="O47" s="34">
        <v>0</v>
      </c>
      <c r="P47" s="26"/>
      <c r="Q47" s="53"/>
      <c r="R47" s="53"/>
      <c r="S47" s="53"/>
      <c r="T47" s="62"/>
      <c r="U47" s="62"/>
      <c r="V47" s="62"/>
      <c r="W47" s="62"/>
      <c r="X47" s="62"/>
      <c r="Y47" s="62"/>
      <c r="Z47" s="56"/>
      <c r="AA47" s="56"/>
      <c r="AB47" s="40"/>
    </row>
    <row r="48" spans="1:28" s="6" customFormat="1" ht="60" customHeight="1" x14ac:dyDescent="0.2">
      <c r="A48" s="81" t="s">
        <v>50</v>
      </c>
      <c r="B48" s="51" t="s">
        <v>51</v>
      </c>
      <c r="C48" s="38">
        <v>2021</v>
      </c>
      <c r="D48" s="38">
        <v>2027</v>
      </c>
      <c r="E48" s="51" t="s">
        <v>77</v>
      </c>
      <c r="F48" s="17" t="s">
        <v>14</v>
      </c>
      <c r="G48" s="18">
        <f t="shared" ref="G48:G50" si="36">SUM(H48:P48)</f>
        <v>3976690.71</v>
      </c>
      <c r="H48" s="27">
        <f>H49+H50</f>
        <v>0</v>
      </c>
      <c r="I48" s="27">
        <f t="shared" ref="I48:O48" si="37">I49+I50</f>
        <v>215132.54</v>
      </c>
      <c r="J48" s="27">
        <f t="shared" si="37"/>
        <v>320054.32</v>
      </c>
      <c r="K48" s="27">
        <f t="shared" si="37"/>
        <v>1466810.26</v>
      </c>
      <c r="L48" s="27">
        <f t="shared" si="37"/>
        <v>437813.97</v>
      </c>
      <c r="M48" s="27">
        <f t="shared" si="37"/>
        <v>477290.54</v>
      </c>
      <c r="N48" s="27">
        <f t="shared" ref="N48" si="38">N49+N50</f>
        <v>529794.54</v>
      </c>
      <c r="O48" s="27">
        <f t="shared" si="37"/>
        <v>529794.54</v>
      </c>
      <c r="P48" s="26"/>
      <c r="Q48" s="51" t="s">
        <v>63</v>
      </c>
      <c r="R48" s="38" t="s">
        <v>21</v>
      </c>
      <c r="S48" s="38">
        <v>60</v>
      </c>
      <c r="T48" s="38">
        <v>0</v>
      </c>
      <c r="U48" s="38">
        <v>60</v>
      </c>
      <c r="V48" s="38">
        <v>60</v>
      </c>
      <c r="W48" s="38">
        <v>60</v>
      </c>
      <c r="X48" s="38">
        <v>60</v>
      </c>
      <c r="Y48" s="38">
        <v>60</v>
      </c>
      <c r="Z48" s="38">
        <v>60</v>
      </c>
      <c r="AA48" s="38">
        <v>60</v>
      </c>
      <c r="AB48" s="38"/>
    </row>
    <row r="49" spans="1:28" s="6" customFormat="1" ht="60" customHeight="1" x14ac:dyDescent="0.2">
      <c r="A49" s="81"/>
      <c r="B49" s="52"/>
      <c r="C49" s="39"/>
      <c r="D49" s="39"/>
      <c r="E49" s="52"/>
      <c r="F49" s="20" t="s">
        <v>18</v>
      </c>
      <c r="G49" s="18">
        <f>SUM(H49:P49)</f>
        <v>3976690.71</v>
      </c>
      <c r="H49" s="27">
        <v>0</v>
      </c>
      <c r="I49" s="27">
        <v>215132.54</v>
      </c>
      <c r="J49" s="27">
        <v>320054.32</v>
      </c>
      <c r="K49" s="27">
        <v>1466810.26</v>
      </c>
      <c r="L49" s="27">
        <v>437813.97</v>
      </c>
      <c r="M49" s="27">
        <v>477290.54</v>
      </c>
      <c r="N49" s="34">
        <v>529794.54</v>
      </c>
      <c r="O49" s="34">
        <v>529794.54</v>
      </c>
      <c r="P49" s="26"/>
      <c r="Q49" s="52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</row>
    <row r="50" spans="1:28" s="6" customFormat="1" ht="45" customHeight="1" x14ac:dyDescent="0.2">
      <c r="A50" s="81"/>
      <c r="B50" s="53"/>
      <c r="C50" s="40"/>
      <c r="D50" s="40"/>
      <c r="E50" s="53"/>
      <c r="F50" s="21" t="s">
        <v>19</v>
      </c>
      <c r="G50" s="18">
        <f t="shared" si="36"/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34">
        <v>0</v>
      </c>
      <c r="O50" s="34">
        <v>0</v>
      </c>
      <c r="P50" s="26"/>
      <c r="Q50" s="53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1:28" s="6" customFormat="1" ht="48" customHeight="1" x14ac:dyDescent="0.2">
      <c r="A51" s="75" t="s">
        <v>67</v>
      </c>
      <c r="B51" s="51" t="s">
        <v>68</v>
      </c>
      <c r="C51" s="38">
        <v>2020</v>
      </c>
      <c r="D51" s="38">
        <v>2020</v>
      </c>
      <c r="E51" s="51" t="s">
        <v>75</v>
      </c>
      <c r="F51" s="17" t="s">
        <v>14</v>
      </c>
      <c r="G51" s="18">
        <f t="shared" ref="G51" si="39">SUM(H51:P51)</f>
        <v>54654.34</v>
      </c>
      <c r="H51" s="27">
        <f>H52+H53</f>
        <v>54654.34</v>
      </c>
      <c r="I51" s="27">
        <f t="shared" ref="I51:O51" si="40">I52+I53</f>
        <v>0</v>
      </c>
      <c r="J51" s="27">
        <f t="shared" si="40"/>
        <v>0</v>
      </c>
      <c r="K51" s="27">
        <f t="shared" si="40"/>
        <v>0</v>
      </c>
      <c r="L51" s="27">
        <f t="shared" si="40"/>
        <v>0</v>
      </c>
      <c r="M51" s="27">
        <f t="shared" si="40"/>
        <v>0</v>
      </c>
      <c r="N51" s="27">
        <f t="shared" ref="N51" si="41">N52+N53</f>
        <v>0</v>
      </c>
      <c r="O51" s="27">
        <f t="shared" si="40"/>
        <v>0</v>
      </c>
      <c r="P51" s="26"/>
      <c r="Q51" s="51" t="s">
        <v>69</v>
      </c>
      <c r="R51" s="38" t="s">
        <v>21</v>
      </c>
      <c r="S51" s="38">
        <v>39</v>
      </c>
      <c r="T51" s="38">
        <v>39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/>
    </row>
    <row r="52" spans="1:28" s="6" customFormat="1" ht="46.15" customHeight="1" x14ac:dyDescent="0.2">
      <c r="A52" s="76"/>
      <c r="B52" s="52"/>
      <c r="C52" s="39"/>
      <c r="D52" s="39"/>
      <c r="E52" s="52"/>
      <c r="F52" s="20" t="s">
        <v>18</v>
      </c>
      <c r="G52" s="18">
        <f>SUM(H52:P52)</f>
        <v>54654.34</v>
      </c>
      <c r="H52" s="27">
        <v>54654.34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34">
        <v>0</v>
      </c>
      <c r="O52" s="34">
        <v>0</v>
      </c>
      <c r="P52" s="26"/>
      <c r="Q52" s="52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</row>
    <row r="53" spans="1:28" s="6" customFormat="1" ht="31.15" customHeight="1" x14ac:dyDescent="0.2">
      <c r="A53" s="77"/>
      <c r="B53" s="53"/>
      <c r="C53" s="40"/>
      <c r="D53" s="40"/>
      <c r="E53" s="53"/>
      <c r="F53" s="21" t="s">
        <v>19</v>
      </c>
      <c r="G53" s="18">
        <f t="shared" ref="G53" si="42">SUM(H53:P53)</f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34">
        <v>0</v>
      </c>
      <c r="O53" s="34">
        <v>0</v>
      </c>
      <c r="P53" s="26"/>
      <c r="Q53" s="53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:28" s="6" customFormat="1" ht="57" customHeight="1" x14ac:dyDescent="0.2">
      <c r="A54" s="75" t="s">
        <v>52</v>
      </c>
      <c r="B54" s="51" t="s">
        <v>56</v>
      </c>
      <c r="C54" s="51" t="s">
        <v>79</v>
      </c>
      <c r="D54" s="51" t="s">
        <v>92</v>
      </c>
      <c r="E54" s="51" t="s">
        <v>12</v>
      </c>
      <c r="F54" s="17" t="s">
        <v>14</v>
      </c>
      <c r="G54" s="18">
        <f t="shared" ref="G54" si="43">SUM(H54:P54)</f>
        <v>1548874.21</v>
      </c>
      <c r="H54" s="27">
        <f>H55+H56</f>
        <v>28770</v>
      </c>
      <c r="I54" s="27">
        <f t="shared" ref="I54:N54" si="44">I55+I56</f>
        <v>0</v>
      </c>
      <c r="J54" s="27">
        <f t="shared" si="44"/>
        <v>51000</v>
      </c>
      <c r="K54" s="27">
        <f t="shared" si="44"/>
        <v>0</v>
      </c>
      <c r="L54" s="27">
        <f t="shared" si="44"/>
        <v>109104.21</v>
      </c>
      <c r="M54" s="27">
        <f t="shared" si="44"/>
        <v>160000</v>
      </c>
      <c r="N54" s="27">
        <f t="shared" si="44"/>
        <v>600000</v>
      </c>
      <c r="O54" s="27">
        <f t="shared" ref="O54:P54" si="45">O55+O56</f>
        <v>600000</v>
      </c>
      <c r="P54" s="27">
        <f t="shared" si="45"/>
        <v>0</v>
      </c>
      <c r="Q54" s="38" t="s">
        <v>12</v>
      </c>
      <c r="R54" s="38" t="s">
        <v>12</v>
      </c>
      <c r="S54" s="38" t="s">
        <v>12</v>
      </c>
      <c r="T54" s="38" t="s">
        <v>12</v>
      </c>
      <c r="U54" s="38" t="s">
        <v>12</v>
      </c>
      <c r="V54" s="38" t="s">
        <v>12</v>
      </c>
      <c r="W54" s="38" t="s">
        <v>12</v>
      </c>
      <c r="X54" s="38" t="s">
        <v>12</v>
      </c>
      <c r="Y54" s="38" t="s">
        <v>12</v>
      </c>
      <c r="Z54" s="38" t="s">
        <v>12</v>
      </c>
      <c r="AA54" s="38" t="s">
        <v>12</v>
      </c>
      <c r="AB54" s="38"/>
    </row>
    <row r="55" spans="1:28" s="6" customFormat="1" ht="59.25" customHeight="1" x14ac:dyDescent="0.2">
      <c r="A55" s="76"/>
      <c r="B55" s="52"/>
      <c r="C55" s="52"/>
      <c r="D55" s="52"/>
      <c r="E55" s="52"/>
      <c r="F55" s="20" t="s">
        <v>18</v>
      </c>
      <c r="G55" s="18">
        <f>SUM(H55:P55)</f>
        <v>1441952.08</v>
      </c>
      <c r="H55" s="27">
        <f>H58</f>
        <v>28770</v>
      </c>
      <c r="I55" s="27">
        <f t="shared" ref="I55:N56" si="46">I58</f>
        <v>0</v>
      </c>
      <c r="J55" s="27">
        <f t="shared" si="46"/>
        <v>51000</v>
      </c>
      <c r="K55" s="27">
        <f t="shared" si="46"/>
        <v>0</v>
      </c>
      <c r="L55" s="27">
        <f t="shared" si="46"/>
        <v>2182.08</v>
      </c>
      <c r="M55" s="27">
        <f t="shared" si="46"/>
        <v>160000</v>
      </c>
      <c r="N55" s="27">
        <f t="shared" si="46"/>
        <v>600000</v>
      </c>
      <c r="O55" s="27">
        <f t="shared" ref="O55:P55" si="47">O58</f>
        <v>600000</v>
      </c>
      <c r="P55" s="27">
        <f t="shared" si="47"/>
        <v>0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</row>
    <row r="56" spans="1:28" s="6" customFormat="1" ht="51" customHeight="1" x14ac:dyDescent="0.2">
      <c r="A56" s="77"/>
      <c r="B56" s="53"/>
      <c r="C56" s="53"/>
      <c r="D56" s="53"/>
      <c r="E56" s="53"/>
      <c r="F56" s="21" t="s">
        <v>19</v>
      </c>
      <c r="G56" s="18">
        <f t="shared" ref="G56:G57" si="48">SUM(H56:P56)</f>
        <v>106922.13</v>
      </c>
      <c r="H56" s="27">
        <f>H59</f>
        <v>0</v>
      </c>
      <c r="I56" s="27">
        <f t="shared" si="46"/>
        <v>0</v>
      </c>
      <c r="J56" s="27">
        <f t="shared" si="46"/>
        <v>0</v>
      </c>
      <c r="K56" s="27">
        <f t="shared" si="46"/>
        <v>0</v>
      </c>
      <c r="L56" s="27">
        <f t="shared" si="46"/>
        <v>106922.13</v>
      </c>
      <c r="M56" s="27">
        <f t="shared" si="46"/>
        <v>0</v>
      </c>
      <c r="N56" s="27">
        <f t="shared" si="46"/>
        <v>0</v>
      </c>
      <c r="O56" s="27">
        <f t="shared" ref="O56:P56" si="49">O59</f>
        <v>0</v>
      </c>
      <c r="P56" s="27">
        <f t="shared" si="49"/>
        <v>0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1:28" s="6" customFormat="1" ht="63.75" customHeight="1" x14ac:dyDescent="0.2">
      <c r="A57" s="75" t="s">
        <v>55</v>
      </c>
      <c r="B57" s="51" t="s">
        <v>53</v>
      </c>
      <c r="C57" s="51" t="s">
        <v>79</v>
      </c>
      <c r="D57" s="51" t="s">
        <v>92</v>
      </c>
      <c r="E57" s="51" t="s">
        <v>54</v>
      </c>
      <c r="F57" s="17" t="s">
        <v>14</v>
      </c>
      <c r="G57" s="18">
        <f t="shared" si="48"/>
        <v>1548874.21</v>
      </c>
      <c r="H57" s="27">
        <f>H58+H59</f>
        <v>28770</v>
      </c>
      <c r="I57" s="27">
        <f t="shared" ref="I57:L57" si="50">I58+I59</f>
        <v>0</v>
      </c>
      <c r="J57" s="27">
        <f t="shared" si="50"/>
        <v>51000</v>
      </c>
      <c r="K57" s="27">
        <f t="shared" si="50"/>
        <v>0</v>
      </c>
      <c r="L57" s="27">
        <f t="shared" si="50"/>
        <v>109104.21</v>
      </c>
      <c r="M57" s="27">
        <f>M58+M59</f>
        <v>160000</v>
      </c>
      <c r="N57" s="27">
        <f>N58+N59</f>
        <v>600000</v>
      </c>
      <c r="O57" s="27">
        <f>O58+O59</f>
        <v>600000</v>
      </c>
      <c r="P57" s="26"/>
      <c r="Q57" s="38" t="s">
        <v>12</v>
      </c>
      <c r="R57" s="38" t="s">
        <v>12</v>
      </c>
      <c r="S57" s="38" t="s">
        <v>12</v>
      </c>
      <c r="T57" s="38" t="s">
        <v>12</v>
      </c>
      <c r="U57" s="38" t="s">
        <v>12</v>
      </c>
      <c r="V57" s="38" t="s">
        <v>12</v>
      </c>
      <c r="W57" s="38" t="s">
        <v>12</v>
      </c>
      <c r="X57" s="38" t="s">
        <v>12</v>
      </c>
      <c r="Y57" s="38" t="s">
        <v>12</v>
      </c>
      <c r="Z57" s="38"/>
      <c r="AA57" s="38"/>
      <c r="AB57" s="38"/>
    </row>
    <row r="58" spans="1:28" s="6" customFormat="1" ht="65.25" customHeight="1" x14ac:dyDescent="0.2">
      <c r="A58" s="76"/>
      <c r="B58" s="52"/>
      <c r="C58" s="52"/>
      <c r="D58" s="52"/>
      <c r="E58" s="52"/>
      <c r="F58" s="20" t="s">
        <v>18</v>
      </c>
      <c r="G58" s="18">
        <f>SUM(H58:P58)</f>
        <v>1441952.08</v>
      </c>
      <c r="H58" s="27">
        <f>H61+H64+H67+H70</f>
        <v>28770</v>
      </c>
      <c r="I58" s="27">
        <f t="shared" ref="I58:P58" si="51">I61+I64+I67+I70</f>
        <v>0</v>
      </c>
      <c r="J58" s="27">
        <f t="shared" si="51"/>
        <v>51000</v>
      </c>
      <c r="K58" s="27">
        <f t="shared" si="51"/>
        <v>0</v>
      </c>
      <c r="L58" s="27">
        <f>L61+L67+L70</f>
        <v>2182.08</v>
      </c>
      <c r="M58" s="27">
        <f t="shared" ref="M58:N58" si="52">M61+M67+M70</f>
        <v>160000</v>
      </c>
      <c r="N58" s="27">
        <f t="shared" si="52"/>
        <v>600000</v>
      </c>
      <c r="O58" s="27">
        <f>O61+O67+O70</f>
        <v>600000</v>
      </c>
      <c r="P58" s="27">
        <f t="shared" si="51"/>
        <v>0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</row>
    <row r="59" spans="1:28" s="6" customFormat="1" ht="55.5" customHeight="1" x14ac:dyDescent="0.2">
      <c r="A59" s="77"/>
      <c r="B59" s="53"/>
      <c r="C59" s="53"/>
      <c r="D59" s="53"/>
      <c r="E59" s="53"/>
      <c r="F59" s="21" t="s">
        <v>19</v>
      </c>
      <c r="G59" s="18">
        <f t="shared" ref="G59" si="53">SUM(H59:P59)</f>
        <v>106922.13</v>
      </c>
      <c r="H59" s="27">
        <f>H62+H65+H68+H71</f>
        <v>0</v>
      </c>
      <c r="I59" s="27">
        <f t="shared" ref="I59:P59" si="54">I62+I65+I68+I71</f>
        <v>0</v>
      </c>
      <c r="J59" s="27">
        <f t="shared" si="54"/>
        <v>0</v>
      </c>
      <c r="K59" s="27">
        <f t="shared" si="54"/>
        <v>0</v>
      </c>
      <c r="L59" s="27">
        <f t="shared" si="54"/>
        <v>106922.13</v>
      </c>
      <c r="M59" s="27">
        <f t="shared" si="54"/>
        <v>0</v>
      </c>
      <c r="N59" s="27">
        <f t="shared" si="54"/>
        <v>0</v>
      </c>
      <c r="O59" s="27">
        <f t="shared" si="54"/>
        <v>0</v>
      </c>
      <c r="P59" s="27">
        <f t="shared" si="54"/>
        <v>0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</row>
    <row r="60" spans="1:28" s="6" customFormat="1" ht="60.75" customHeight="1" x14ac:dyDescent="0.2">
      <c r="A60" s="75" t="s">
        <v>57</v>
      </c>
      <c r="B60" s="51" t="s">
        <v>58</v>
      </c>
      <c r="C60" s="51" t="s">
        <v>79</v>
      </c>
      <c r="D60" s="51" t="s">
        <v>92</v>
      </c>
      <c r="E60" s="51" t="s">
        <v>54</v>
      </c>
      <c r="F60" s="17" t="s">
        <v>14</v>
      </c>
      <c r="G60" s="18">
        <f t="shared" ref="G60" si="55">SUM(H60:P60)</f>
        <v>379770</v>
      </c>
      <c r="H60" s="27">
        <f>H61+H62</f>
        <v>28770</v>
      </c>
      <c r="I60" s="27">
        <f t="shared" ref="I60:P60" si="56">I61+I62</f>
        <v>0</v>
      </c>
      <c r="J60" s="27">
        <f t="shared" si="56"/>
        <v>51000</v>
      </c>
      <c r="K60" s="27">
        <f t="shared" si="56"/>
        <v>0</v>
      </c>
      <c r="L60" s="27">
        <f t="shared" si="56"/>
        <v>0</v>
      </c>
      <c r="M60" s="27">
        <f t="shared" si="56"/>
        <v>100000</v>
      </c>
      <c r="N60" s="34">
        <f t="shared" ref="N60" si="57">N61+N62</f>
        <v>100000</v>
      </c>
      <c r="O60" s="34">
        <f t="shared" si="56"/>
        <v>100000</v>
      </c>
      <c r="P60" s="28">
        <f t="shared" si="56"/>
        <v>0</v>
      </c>
      <c r="Q60" s="51" t="s">
        <v>59</v>
      </c>
      <c r="R60" s="38" t="s">
        <v>20</v>
      </c>
      <c r="S60" s="38">
        <v>1</v>
      </c>
      <c r="T60" s="38">
        <v>1</v>
      </c>
      <c r="U60" s="38">
        <v>0</v>
      </c>
      <c r="V60" s="38">
        <v>1</v>
      </c>
      <c r="W60" s="38">
        <v>0</v>
      </c>
      <c r="X60" s="38">
        <v>0</v>
      </c>
      <c r="Y60" s="38">
        <v>1</v>
      </c>
      <c r="Z60" s="38">
        <v>1</v>
      </c>
      <c r="AA60" s="38">
        <v>1</v>
      </c>
      <c r="AB60" s="38"/>
    </row>
    <row r="61" spans="1:28" s="6" customFormat="1" ht="51.75" customHeight="1" x14ac:dyDescent="0.2">
      <c r="A61" s="76"/>
      <c r="B61" s="52"/>
      <c r="C61" s="52"/>
      <c r="D61" s="52"/>
      <c r="E61" s="52"/>
      <c r="F61" s="20" t="s">
        <v>18</v>
      </c>
      <c r="G61" s="18">
        <f>SUM(H61:P61)</f>
        <v>379770</v>
      </c>
      <c r="H61" s="27">
        <v>28770</v>
      </c>
      <c r="I61" s="27">
        <v>0</v>
      </c>
      <c r="J61" s="27">
        <v>51000</v>
      </c>
      <c r="K61" s="27">
        <v>0</v>
      </c>
      <c r="L61" s="27">
        <v>0</v>
      </c>
      <c r="M61" s="27">
        <v>100000</v>
      </c>
      <c r="N61" s="34">
        <v>100000</v>
      </c>
      <c r="O61" s="34">
        <v>100000</v>
      </c>
      <c r="P61" s="26"/>
      <c r="Q61" s="52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</row>
    <row r="62" spans="1:28" s="6" customFormat="1" ht="27" customHeight="1" x14ac:dyDescent="0.2">
      <c r="A62" s="77"/>
      <c r="B62" s="53"/>
      <c r="C62" s="53"/>
      <c r="D62" s="53"/>
      <c r="E62" s="53"/>
      <c r="F62" s="21" t="s">
        <v>19</v>
      </c>
      <c r="G62" s="18">
        <f t="shared" ref="G62" si="58">SUM(H62:P62)</f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34">
        <v>0</v>
      </c>
      <c r="O62" s="34">
        <v>0</v>
      </c>
      <c r="P62" s="26"/>
      <c r="Q62" s="53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</row>
    <row r="63" spans="1:28" s="6" customFormat="1" ht="59.25" customHeight="1" x14ac:dyDescent="0.2">
      <c r="A63" s="75" t="s">
        <v>60</v>
      </c>
      <c r="B63" s="69" t="s">
        <v>78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70"/>
      <c r="AB63" s="38"/>
    </row>
    <row r="64" spans="1:28" s="6" customFormat="1" ht="21.6" customHeight="1" x14ac:dyDescent="0.2">
      <c r="A64" s="76"/>
      <c r="B64" s="71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72"/>
      <c r="AB64" s="39"/>
    </row>
    <row r="65" spans="1:28" s="6" customFormat="1" ht="2.4500000000000002" customHeight="1" x14ac:dyDescent="0.2">
      <c r="A65" s="77"/>
      <c r="B65" s="73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74"/>
      <c r="AB65" s="40"/>
    </row>
    <row r="66" spans="1:28" s="6" customFormat="1" ht="53.25" customHeight="1" x14ac:dyDescent="0.2">
      <c r="A66" s="75" t="s">
        <v>81</v>
      </c>
      <c r="B66" s="51" t="s">
        <v>83</v>
      </c>
      <c r="C66" s="51">
        <v>2024</v>
      </c>
      <c r="D66" s="51">
        <v>2027</v>
      </c>
      <c r="E66" s="51" t="s">
        <v>54</v>
      </c>
      <c r="F66" s="17" t="s">
        <v>14</v>
      </c>
      <c r="G66" s="18">
        <f t="shared" ref="G66" si="59">SUM(H66:P66)</f>
        <v>439104.21</v>
      </c>
      <c r="H66" s="27">
        <f>H67+H68</f>
        <v>0</v>
      </c>
      <c r="I66" s="27">
        <f t="shared" ref="I66:P66" si="60">I67+I68</f>
        <v>0</v>
      </c>
      <c r="J66" s="27">
        <f t="shared" si="60"/>
        <v>0</v>
      </c>
      <c r="K66" s="27">
        <f t="shared" si="60"/>
        <v>0</v>
      </c>
      <c r="L66" s="27">
        <f t="shared" si="60"/>
        <v>109104.21</v>
      </c>
      <c r="M66" s="34">
        <f t="shared" si="60"/>
        <v>30000</v>
      </c>
      <c r="N66" s="34">
        <f t="shared" ref="N66" si="61">N67+N68</f>
        <v>150000</v>
      </c>
      <c r="O66" s="34">
        <f t="shared" si="60"/>
        <v>150000</v>
      </c>
      <c r="P66" s="28">
        <f t="shared" si="60"/>
        <v>0</v>
      </c>
      <c r="Q66" s="51" t="s">
        <v>85</v>
      </c>
      <c r="R66" s="38" t="s">
        <v>44</v>
      </c>
      <c r="S66" s="38">
        <v>100</v>
      </c>
      <c r="T66" s="54">
        <v>0</v>
      </c>
      <c r="U66" s="54">
        <v>0</v>
      </c>
      <c r="V66" s="54">
        <v>0</v>
      </c>
      <c r="W66" s="54">
        <v>0</v>
      </c>
      <c r="X66" s="54">
        <v>100</v>
      </c>
      <c r="Y66" s="54">
        <v>100</v>
      </c>
      <c r="Z66" s="54">
        <v>100</v>
      </c>
      <c r="AA66" s="54">
        <v>100</v>
      </c>
      <c r="AB66" s="38"/>
    </row>
    <row r="67" spans="1:28" s="6" customFormat="1" ht="51.75" customHeight="1" x14ac:dyDescent="0.2">
      <c r="A67" s="76"/>
      <c r="B67" s="52"/>
      <c r="C67" s="52"/>
      <c r="D67" s="52"/>
      <c r="E67" s="52"/>
      <c r="F67" s="20" t="s">
        <v>18</v>
      </c>
      <c r="G67" s="18">
        <f>SUM(H67:P67)</f>
        <v>332182.08</v>
      </c>
      <c r="H67" s="27">
        <v>0</v>
      </c>
      <c r="I67" s="27">
        <v>0</v>
      </c>
      <c r="J67" s="27">
        <v>0</v>
      </c>
      <c r="K67" s="27">
        <v>0</v>
      </c>
      <c r="L67" s="27">
        <v>2182.08</v>
      </c>
      <c r="M67" s="34">
        <v>30000</v>
      </c>
      <c r="N67" s="34">
        <v>150000</v>
      </c>
      <c r="O67" s="34">
        <v>150000</v>
      </c>
      <c r="P67" s="26"/>
      <c r="Q67" s="52"/>
      <c r="R67" s="39"/>
      <c r="S67" s="39"/>
      <c r="T67" s="55"/>
      <c r="U67" s="55"/>
      <c r="V67" s="55"/>
      <c r="W67" s="55"/>
      <c r="X67" s="55"/>
      <c r="Y67" s="55"/>
      <c r="Z67" s="55"/>
      <c r="AA67" s="55"/>
      <c r="AB67" s="39"/>
    </row>
    <row r="68" spans="1:28" s="6" customFormat="1" ht="50.25" customHeight="1" x14ac:dyDescent="0.2">
      <c r="A68" s="77"/>
      <c r="B68" s="53"/>
      <c r="C68" s="53"/>
      <c r="D68" s="53"/>
      <c r="E68" s="53"/>
      <c r="F68" s="21" t="s">
        <v>19</v>
      </c>
      <c r="G68" s="18">
        <f t="shared" ref="G68:G69" si="62">SUM(H68:P68)</f>
        <v>106922.13</v>
      </c>
      <c r="H68" s="27">
        <v>0</v>
      </c>
      <c r="I68" s="27">
        <v>0</v>
      </c>
      <c r="J68" s="27">
        <v>0</v>
      </c>
      <c r="K68" s="27">
        <v>0</v>
      </c>
      <c r="L68" s="27">
        <v>106922.13</v>
      </c>
      <c r="M68" s="34">
        <v>0</v>
      </c>
      <c r="N68" s="34">
        <v>0</v>
      </c>
      <c r="O68" s="34">
        <v>0</v>
      </c>
      <c r="P68" s="26"/>
      <c r="Q68" s="53"/>
      <c r="R68" s="40"/>
      <c r="S68" s="40"/>
      <c r="T68" s="56"/>
      <c r="U68" s="56"/>
      <c r="V68" s="56"/>
      <c r="W68" s="56"/>
      <c r="X68" s="56"/>
      <c r="Y68" s="56"/>
      <c r="Z68" s="56"/>
      <c r="AA68" s="56"/>
      <c r="AB68" s="40"/>
    </row>
    <row r="69" spans="1:28" s="6" customFormat="1" ht="53.25" customHeight="1" x14ac:dyDescent="0.2">
      <c r="A69" s="75" t="s">
        <v>82</v>
      </c>
      <c r="B69" s="51" t="s">
        <v>84</v>
      </c>
      <c r="C69" s="51">
        <v>2025</v>
      </c>
      <c r="D69" s="51">
        <v>2027</v>
      </c>
      <c r="E69" s="51" t="s">
        <v>54</v>
      </c>
      <c r="F69" s="17" t="s">
        <v>14</v>
      </c>
      <c r="G69" s="18">
        <f t="shared" si="62"/>
        <v>730000</v>
      </c>
      <c r="H69" s="27">
        <f>H70+H71</f>
        <v>0</v>
      </c>
      <c r="I69" s="27">
        <f t="shared" ref="I69:P69" si="63">I70+I71</f>
        <v>0</v>
      </c>
      <c r="J69" s="27">
        <f t="shared" si="63"/>
        <v>0</v>
      </c>
      <c r="K69" s="27">
        <f t="shared" si="63"/>
        <v>0</v>
      </c>
      <c r="L69" s="27">
        <f t="shared" si="63"/>
        <v>0</v>
      </c>
      <c r="M69" s="34">
        <f t="shared" si="63"/>
        <v>30000</v>
      </c>
      <c r="N69" s="34">
        <f t="shared" ref="N69" si="64">N70+N71</f>
        <v>350000</v>
      </c>
      <c r="O69" s="34">
        <f t="shared" si="63"/>
        <v>350000</v>
      </c>
      <c r="P69" s="28">
        <f t="shared" si="63"/>
        <v>0</v>
      </c>
      <c r="Q69" s="51" t="s">
        <v>85</v>
      </c>
      <c r="R69" s="38" t="s">
        <v>44</v>
      </c>
      <c r="S69" s="38">
        <v>100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100</v>
      </c>
      <c r="Z69" s="54">
        <v>100</v>
      </c>
      <c r="AA69" s="54">
        <v>100</v>
      </c>
      <c r="AB69" s="38"/>
    </row>
    <row r="70" spans="1:28" s="6" customFormat="1" ht="51.75" customHeight="1" x14ac:dyDescent="0.2">
      <c r="A70" s="76"/>
      <c r="B70" s="52"/>
      <c r="C70" s="52"/>
      <c r="D70" s="52"/>
      <c r="E70" s="52"/>
      <c r="F70" s="20" t="s">
        <v>18</v>
      </c>
      <c r="G70" s="18">
        <f>SUM(H70:P70)</f>
        <v>730000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34">
        <v>30000</v>
      </c>
      <c r="N70" s="34">
        <v>350000</v>
      </c>
      <c r="O70" s="34">
        <v>350000</v>
      </c>
      <c r="P70" s="26"/>
      <c r="Q70" s="52"/>
      <c r="R70" s="39"/>
      <c r="S70" s="39"/>
      <c r="T70" s="55"/>
      <c r="U70" s="55"/>
      <c r="V70" s="55"/>
      <c r="W70" s="55"/>
      <c r="X70" s="55"/>
      <c r="Y70" s="55"/>
      <c r="Z70" s="55"/>
      <c r="AA70" s="55"/>
      <c r="AB70" s="39"/>
    </row>
    <row r="71" spans="1:28" s="6" customFormat="1" ht="31.5" customHeight="1" x14ac:dyDescent="0.2">
      <c r="A71" s="77"/>
      <c r="B71" s="53"/>
      <c r="C71" s="53"/>
      <c r="D71" s="53"/>
      <c r="E71" s="53"/>
      <c r="F71" s="21" t="s">
        <v>19</v>
      </c>
      <c r="G71" s="18">
        <f t="shared" ref="G71" si="65">SUM(H71:P71)</f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34">
        <v>0</v>
      </c>
      <c r="N71" s="34">
        <v>0</v>
      </c>
      <c r="O71" s="34">
        <v>0</v>
      </c>
      <c r="P71" s="26"/>
      <c r="Q71" s="53"/>
      <c r="R71" s="40"/>
      <c r="S71" s="40"/>
      <c r="T71" s="56"/>
      <c r="U71" s="56"/>
      <c r="V71" s="56"/>
      <c r="W71" s="56"/>
      <c r="X71" s="56"/>
      <c r="Y71" s="56"/>
      <c r="Z71" s="56"/>
      <c r="AA71" s="56"/>
      <c r="AB71" s="40"/>
    </row>
    <row r="72" spans="1:28" s="6" customFormat="1" ht="72" customHeight="1" x14ac:dyDescent="0.2">
      <c r="A72" s="69" t="s">
        <v>61</v>
      </c>
      <c r="B72" s="70"/>
      <c r="C72" s="38">
        <v>2020</v>
      </c>
      <c r="D72" s="38">
        <v>2027</v>
      </c>
      <c r="E72" s="51" t="s">
        <v>66</v>
      </c>
      <c r="F72" s="17" t="s">
        <v>14</v>
      </c>
      <c r="G72" s="18">
        <f>SUM(H72:P72)</f>
        <v>16095978.579999998</v>
      </c>
      <c r="H72" s="18">
        <f>H73+H74</f>
        <v>3071752.67</v>
      </c>
      <c r="I72" s="18">
        <f t="shared" ref="I72:P72" si="66">I73+I74</f>
        <v>5653520.8300000001</v>
      </c>
      <c r="J72" s="18">
        <f>J73+J74</f>
        <v>684357.95</v>
      </c>
      <c r="K72" s="18">
        <f t="shared" si="66"/>
        <v>1758996.18</v>
      </c>
      <c r="L72" s="18">
        <f t="shared" si="66"/>
        <v>722469.1399999999</v>
      </c>
      <c r="M72" s="32">
        <f t="shared" si="66"/>
        <v>1094071.9099999999</v>
      </c>
      <c r="N72" s="32">
        <f t="shared" ref="N72" si="67">N73+N74</f>
        <v>1555404.9500000002</v>
      </c>
      <c r="O72" s="32">
        <f t="shared" si="66"/>
        <v>1555404.9500000002</v>
      </c>
      <c r="P72" s="19">
        <f t="shared" si="66"/>
        <v>0</v>
      </c>
      <c r="Q72" s="38" t="s">
        <v>12</v>
      </c>
      <c r="R72" s="38" t="s">
        <v>12</v>
      </c>
      <c r="S72" s="38" t="s">
        <v>12</v>
      </c>
      <c r="T72" s="38" t="s">
        <v>12</v>
      </c>
      <c r="U72" s="38" t="s">
        <v>12</v>
      </c>
      <c r="V72" s="38" t="s">
        <v>12</v>
      </c>
      <c r="W72" s="38" t="s">
        <v>12</v>
      </c>
      <c r="X72" s="38" t="s">
        <v>12</v>
      </c>
      <c r="Y72" s="38" t="s">
        <v>12</v>
      </c>
      <c r="Z72" s="38" t="s">
        <v>12</v>
      </c>
      <c r="AA72" s="38" t="s">
        <v>12</v>
      </c>
      <c r="AB72" s="38"/>
    </row>
    <row r="73" spans="1:28" s="6" customFormat="1" ht="69" customHeight="1" x14ac:dyDescent="0.2">
      <c r="A73" s="71"/>
      <c r="B73" s="72"/>
      <c r="C73" s="39"/>
      <c r="D73" s="39"/>
      <c r="E73" s="52"/>
      <c r="F73" s="20" t="s">
        <v>18</v>
      </c>
      <c r="G73" s="18">
        <f t="shared" si="2"/>
        <v>15989056.449999999</v>
      </c>
      <c r="H73" s="18">
        <f t="shared" ref="H73:P73" si="68">H19+H55</f>
        <v>3071752.67</v>
      </c>
      <c r="I73" s="18">
        <f t="shared" si="68"/>
        <v>5653520.8300000001</v>
      </c>
      <c r="J73" s="18">
        <f t="shared" si="68"/>
        <v>684357.95</v>
      </c>
      <c r="K73" s="18">
        <f t="shared" si="68"/>
        <v>1758996.18</v>
      </c>
      <c r="L73" s="18">
        <f t="shared" si="68"/>
        <v>615547.00999999989</v>
      </c>
      <c r="M73" s="32">
        <f t="shared" si="68"/>
        <v>1094071.9099999999</v>
      </c>
      <c r="N73" s="32">
        <f t="shared" ref="N73" si="69">N19+N55</f>
        <v>1555404.9500000002</v>
      </c>
      <c r="O73" s="32">
        <f t="shared" si="68"/>
        <v>1555404.9500000002</v>
      </c>
      <c r="P73" s="29">
        <f t="shared" si="68"/>
        <v>0</v>
      </c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</row>
    <row r="74" spans="1:28" s="6" customFormat="1" ht="48.75" customHeight="1" x14ac:dyDescent="0.2">
      <c r="A74" s="73"/>
      <c r="B74" s="74"/>
      <c r="C74" s="40"/>
      <c r="D74" s="40"/>
      <c r="E74" s="53"/>
      <c r="F74" s="21" t="s">
        <v>19</v>
      </c>
      <c r="G74" s="18">
        <f t="shared" si="2"/>
        <v>106922.13</v>
      </c>
      <c r="H74" s="18">
        <f t="shared" ref="H74:M74" si="70">H20+H56</f>
        <v>0</v>
      </c>
      <c r="I74" s="18">
        <f t="shared" si="70"/>
        <v>0</v>
      </c>
      <c r="J74" s="18">
        <f t="shared" si="70"/>
        <v>0</v>
      </c>
      <c r="K74" s="18">
        <f t="shared" si="70"/>
        <v>0</v>
      </c>
      <c r="L74" s="18">
        <f t="shared" si="70"/>
        <v>106922.13</v>
      </c>
      <c r="M74" s="32">
        <f t="shared" si="70"/>
        <v>0</v>
      </c>
      <c r="N74" s="32">
        <v>0</v>
      </c>
      <c r="O74" s="32">
        <v>0</v>
      </c>
      <c r="P74" s="19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</row>
    <row r="75" spans="1:28" s="2" customFormat="1" ht="75" customHeight="1" x14ac:dyDescent="0.2">
      <c r="A75" s="101" t="s">
        <v>15</v>
      </c>
      <c r="B75" s="102"/>
      <c r="C75" s="41">
        <v>2020</v>
      </c>
      <c r="D75" s="38">
        <v>2027</v>
      </c>
      <c r="E75" s="51" t="s">
        <v>75</v>
      </c>
      <c r="F75" s="17" t="s">
        <v>14</v>
      </c>
      <c r="G75" s="23">
        <f>SUM(H75:P75)</f>
        <v>16095978.579999998</v>
      </c>
      <c r="H75" s="23">
        <f>H72</f>
        <v>3071752.67</v>
      </c>
      <c r="I75" s="23">
        <f t="shared" ref="I75:P75" si="71">I72</f>
        <v>5653520.8300000001</v>
      </c>
      <c r="J75" s="23">
        <f t="shared" si="71"/>
        <v>684357.95</v>
      </c>
      <c r="K75" s="23">
        <f t="shared" si="71"/>
        <v>1758996.18</v>
      </c>
      <c r="L75" s="23">
        <f t="shared" si="71"/>
        <v>722469.1399999999</v>
      </c>
      <c r="M75" s="33">
        <f t="shared" ref="M75:O75" si="72">M72</f>
        <v>1094071.9099999999</v>
      </c>
      <c r="N75" s="33">
        <f t="shared" ref="N75" si="73">N72</f>
        <v>1555404.9500000002</v>
      </c>
      <c r="O75" s="33">
        <f t="shared" si="72"/>
        <v>1555404.9500000002</v>
      </c>
      <c r="P75" s="30">
        <f t="shared" si="71"/>
        <v>0</v>
      </c>
      <c r="Q75" s="41" t="s">
        <v>12</v>
      </c>
      <c r="R75" s="41" t="s">
        <v>12</v>
      </c>
      <c r="S75" s="41" t="s">
        <v>12</v>
      </c>
      <c r="T75" s="41" t="s">
        <v>12</v>
      </c>
      <c r="U75" s="41" t="s">
        <v>12</v>
      </c>
      <c r="V75" s="41" t="s">
        <v>12</v>
      </c>
      <c r="W75" s="41" t="s">
        <v>12</v>
      </c>
      <c r="X75" s="41" t="s">
        <v>12</v>
      </c>
      <c r="Y75" s="41" t="s">
        <v>12</v>
      </c>
      <c r="Z75" s="38" t="s">
        <v>12</v>
      </c>
      <c r="AA75" s="38" t="s">
        <v>12</v>
      </c>
      <c r="AB75" s="41"/>
    </row>
    <row r="76" spans="1:28" s="2" customFormat="1" ht="71.25" customHeight="1" x14ac:dyDescent="0.2">
      <c r="A76" s="103"/>
      <c r="B76" s="104"/>
      <c r="C76" s="41"/>
      <c r="D76" s="39"/>
      <c r="E76" s="52"/>
      <c r="F76" s="20" t="s">
        <v>18</v>
      </c>
      <c r="G76" s="23">
        <f>SUM(H76:P76)</f>
        <v>15989056.449999999</v>
      </c>
      <c r="H76" s="23">
        <f t="shared" ref="H76:L76" si="74">H73</f>
        <v>3071752.67</v>
      </c>
      <c r="I76" s="23">
        <f t="shared" si="74"/>
        <v>5653520.8300000001</v>
      </c>
      <c r="J76" s="23">
        <f t="shared" si="74"/>
        <v>684357.95</v>
      </c>
      <c r="K76" s="23">
        <f t="shared" si="74"/>
        <v>1758996.18</v>
      </c>
      <c r="L76" s="23">
        <f t="shared" si="74"/>
        <v>615547.00999999989</v>
      </c>
      <c r="M76" s="33">
        <f t="shared" ref="M76:O76" si="75">M73</f>
        <v>1094071.9099999999</v>
      </c>
      <c r="N76" s="33">
        <f t="shared" ref="N76" si="76">N73</f>
        <v>1555404.9500000002</v>
      </c>
      <c r="O76" s="33">
        <f t="shared" si="75"/>
        <v>1555404.9500000002</v>
      </c>
      <c r="P76" s="22"/>
      <c r="Q76" s="41"/>
      <c r="R76" s="41"/>
      <c r="S76" s="41"/>
      <c r="T76" s="41"/>
      <c r="U76" s="41"/>
      <c r="V76" s="41"/>
      <c r="W76" s="41"/>
      <c r="X76" s="41"/>
      <c r="Y76" s="41"/>
      <c r="Z76" s="39"/>
      <c r="AA76" s="39"/>
      <c r="AB76" s="41"/>
    </row>
    <row r="77" spans="1:28" s="2" customFormat="1" ht="55.5" customHeight="1" x14ac:dyDescent="0.2">
      <c r="A77" s="105"/>
      <c r="B77" s="106"/>
      <c r="C77" s="41"/>
      <c r="D77" s="40"/>
      <c r="E77" s="53"/>
      <c r="F77" s="21" t="s">
        <v>19</v>
      </c>
      <c r="G77" s="23">
        <f>SUM(H77:P77)</f>
        <v>106922.13</v>
      </c>
      <c r="H77" s="23">
        <f t="shared" ref="H77:L77" si="77">H74</f>
        <v>0</v>
      </c>
      <c r="I77" s="23">
        <f t="shared" si="77"/>
        <v>0</v>
      </c>
      <c r="J77" s="23">
        <f t="shared" si="77"/>
        <v>0</v>
      </c>
      <c r="K77" s="23">
        <f t="shared" si="77"/>
        <v>0</v>
      </c>
      <c r="L77" s="23">
        <f t="shared" si="77"/>
        <v>106922.13</v>
      </c>
      <c r="M77" s="33">
        <f t="shared" ref="M77:O77" si="78">M74</f>
        <v>0</v>
      </c>
      <c r="N77" s="33">
        <f t="shared" ref="N77" si="79">N74</f>
        <v>0</v>
      </c>
      <c r="O77" s="33">
        <f t="shared" si="78"/>
        <v>0</v>
      </c>
      <c r="P77" s="22"/>
      <c r="Q77" s="41"/>
      <c r="R77" s="41"/>
      <c r="S77" s="41"/>
      <c r="T77" s="41"/>
      <c r="U77" s="41"/>
      <c r="V77" s="41"/>
      <c r="W77" s="41"/>
      <c r="X77" s="41"/>
      <c r="Y77" s="41"/>
      <c r="Z77" s="40"/>
      <c r="AA77" s="40"/>
      <c r="AB77" s="41"/>
    </row>
  </sheetData>
  <mergeCells count="365">
    <mergeCell ref="R69:R71"/>
    <mergeCell ref="S69:S71"/>
    <mergeCell ref="T69:T71"/>
    <mergeCell ref="U69:U71"/>
    <mergeCell ref="V69:V71"/>
    <mergeCell ref="A51:A53"/>
    <mergeCell ref="B51:B53"/>
    <mergeCell ref="C51:C53"/>
    <mergeCell ref="D51:D53"/>
    <mergeCell ref="E51:E53"/>
    <mergeCell ref="Q51:Q53"/>
    <mergeCell ref="R51:R53"/>
    <mergeCell ref="S51:S53"/>
    <mergeCell ref="T51:T53"/>
    <mergeCell ref="A54:A56"/>
    <mergeCell ref="C60:C62"/>
    <mergeCell ref="D60:D62"/>
    <mergeCell ref="E60:E62"/>
    <mergeCell ref="Q60:Q62"/>
    <mergeCell ref="A57:A59"/>
    <mergeCell ref="B63:AA65"/>
    <mergeCell ref="AA27:AA29"/>
    <mergeCell ref="AA30:AA32"/>
    <mergeCell ref="AA33:AA35"/>
    <mergeCell ref="AA36:AA38"/>
    <mergeCell ref="AA39:AA41"/>
    <mergeCell ref="Q2:Y2"/>
    <mergeCell ref="T75:T77"/>
    <mergeCell ref="U75:U77"/>
    <mergeCell ref="X75:X77"/>
    <mergeCell ref="Y75:Y77"/>
    <mergeCell ref="Y24:Y26"/>
    <mergeCell ref="X24:X26"/>
    <mergeCell ref="Y18:Y20"/>
    <mergeCell ref="AA24:AA26"/>
    <mergeCell ref="Q18:Q20"/>
    <mergeCell ref="Q21:Q23"/>
    <mergeCell ref="S24:S26"/>
    <mergeCell ref="Q24:Q26"/>
    <mergeCell ref="R24:R26"/>
    <mergeCell ref="Q30:Q32"/>
    <mergeCell ref="R30:R32"/>
    <mergeCell ref="S30:S32"/>
    <mergeCell ref="T24:T26"/>
    <mergeCell ref="U24:U26"/>
    <mergeCell ref="AB75:AB77"/>
    <mergeCell ref="V75:V77"/>
    <mergeCell ref="W75:W77"/>
    <mergeCell ref="AA75:AA77"/>
    <mergeCell ref="AA57:AA59"/>
    <mergeCell ref="AA60:AA62"/>
    <mergeCell ref="AA72:AA74"/>
    <mergeCell ref="V57:V59"/>
    <mergeCell ref="W57:W59"/>
    <mergeCell ref="AB66:AB68"/>
    <mergeCell ref="W69:W71"/>
    <mergeCell ref="X69:X71"/>
    <mergeCell ref="Y69:Y71"/>
    <mergeCell ref="AA69:AA71"/>
    <mergeCell ref="AB69:AB71"/>
    <mergeCell ref="V66:V68"/>
    <mergeCell ref="W66:W68"/>
    <mergeCell ref="X66:X68"/>
    <mergeCell ref="Y66:Y68"/>
    <mergeCell ref="AA66:AA68"/>
    <mergeCell ref="Z66:Z68"/>
    <mergeCell ref="Z69:Z71"/>
    <mergeCell ref="Z72:Z74"/>
    <mergeCell ref="Z75:Z77"/>
    <mergeCell ref="A75:B77"/>
    <mergeCell ref="C75:C77"/>
    <mergeCell ref="D75:D77"/>
    <mergeCell ref="E75:E77"/>
    <mergeCell ref="Q75:Q77"/>
    <mergeCell ref="R60:R62"/>
    <mergeCell ref="W60:W62"/>
    <mergeCell ref="U72:U74"/>
    <mergeCell ref="V72:V74"/>
    <mergeCell ref="Q72:Q74"/>
    <mergeCell ref="A63:A65"/>
    <mergeCell ref="A60:A62"/>
    <mergeCell ref="R72:R74"/>
    <mergeCell ref="V60:V62"/>
    <mergeCell ref="S72:S74"/>
    <mergeCell ref="T72:T74"/>
    <mergeCell ref="W72:W74"/>
    <mergeCell ref="C72:C74"/>
    <mergeCell ref="R75:R77"/>
    <mergeCell ref="S75:S77"/>
    <mergeCell ref="R66:R68"/>
    <mergeCell ref="S66:S68"/>
    <mergeCell ref="T66:T68"/>
    <mergeCell ref="U66:U68"/>
    <mergeCell ref="A15:B15"/>
    <mergeCell ref="A16:B16"/>
    <mergeCell ref="A17:B17"/>
    <mergeCell ref="Y21:Y23"/>
    <mergeCell ref="Y72:Y74"/>
    <mergeCell ref="S39:S41"/>
    <mergeCell ref="Q1:AB1"/>
    <mergeCell ref="V30:V32"/>
    <mergeCell ref="W30:W32"/>
    <mergeCell ref="X30:X32"/>
    <mergeCell ref="Y30:Y32"/>
    <mergeCell ref="AB30:AB32"/>
    <mergeCell ref="Q27:Q29"/>
    <mergeCell ref="R27:R29"/>
    <mergeCell ref="S27:S29"/>
    <mergeCell ref="T27:T29"/>
    <mergeCell ref="U27:U29"/>
    <mergeCell ref="V27:V29"/>
    <mergeCell ref="W27:W29"/>
    <mergeCell ref="X27:X29"/>
    <mergeCell ref="Y27:Y29"/>
    <mergeCell ref="AB27:AB29"/>
    <mergeCell ref="W18:W20"/>
    <mergeCell ref="X18:X20"/>
    <mergeCell ref="U30:U32"/>
    <mergeCell ref="D21:D23"/>
    <mergeCell ref="E30:E32"/>
    <mergeCell ref="D30:D32"/>
    <mergeCell ref="B27:B29"/>
    <mergeCell ref="C27:C29"/>
    <mergeCell ref="D27:D29"/>
    <mergeCell ref="E27:E29"/>
    <mergeCell ref="AB18:AB20"/>
    <mergeCell ref="AB21:AB23"/>
    <mergeCell ref="R21:R23"/>
    <mergeCell ref="S21:S23"/>
    <mergeCell ref="T21:T23"/>
    <mergeCell ref="U21:U23"/>
    <mergeCell ref="V21:V23"/>
    <mergeCell ref="W21:W23"/>
    <mergeCell ref="X21:X23"/>
    <mergeCell ref="AA18:AA20"/>
    <mergeCell ref="AA21:AA23"/>
    <mergeCell ref="R18:R20"/>
    <mergeCell ref="S18:S20"/>
    <mergeCell ref="T18:T20"/>
    <mergeCell ref="U18:U20"/>
    <mergeCell ref="V18:V20"/>
    <mergeCell ref="A18:A20"/>
    <mergeCell ref="E18:E20"/>
    <mergeCell ref="B30:B32"/>
    <mergeCell ref="C30:C32"/>
    <mergeCell ref="A24:A26"/>
    <mergeCell ref="A3:AB3"/>
    <mergeCell ref="S8:S13"/>
    <mergeCell ref="R6:R13"/>
    <mergeCell ref="Q6:Q13"/>
    <mergeCell ref="AB9:AB13"/>
    <mergeCell ref="J9:J13"/>
    <mergeCell ref="K9:K13"/>
    <mergeCell ref="L9:L13"/>
    <mergeCell ref="M9:M13"/>
    <mergeCell ref="P9:P13"/>
    <mergeCell ref="T9:T13"/>
    <mergeCell ref="U9:U13"/>
    <mergeCell ref="V9:V13"/>
    <mergeCell ref="B5:B13"/>
    <mergeCell ref="X9:X13"/>
    <mergeCell ref="C5:D5"/>
    <mergeCell ref="V24:V26"/>
    <mergeCell ref="W24:W26"/>
    <mergeCell ref="T30:T32"/>
    <mergeCell ref="E5:E13"/>
    <mergeCell ref="C6:C13"/>
    <mergeCell ref="D6:D13"/>
    <mergeCell ref="F5:P5"/>
    <mergeCell ref="AA9:AA13"/>
    <mergeCell ref="Y9:Y13"/>
    <mergeCell ref="H8:P8"/>
    <mergeCell ref="G8:G13"/>
    <mergeCell ref="F6:F13"/>
    <mergeCell ref="W9:W13"/>
    <mergeCell ref="G6:P7"/>
    <mergeCell ref="I9:I13"/>
    <mergeCell ref="H9:H13"/>
    <mergeCell ref="O9:O13"/>
    <mergeCell ref="Q5:AA5"/>
    <mergeCell ref="S6:AA7"/>
    <mergeCell ref="T8:AA8"/>
    <mergeCell ref="N9:N13"/>
    <mergeCell ref="Z9:Z13"/>
    <mergeCell ref="A36:A38"/>
    <mergeCell ref="B36:B38"/>
    <mergeCell ref="C36:C38"/>
    <mergeCell ref="D36:D38"/>
    <mergeCell ref="A33:A35"/>
    <mergeCell ref="B33:B35"/>
    <mergeCell ref="W36:W38"/>
    <mergeCell ref="W33:W35"/>
    <mergeCell ref="A5:A13"/>
    <mergeCell ref="B18:B20"/>
    <mergeCell ref="C18:C20"/>
    <mergeCell ref="D18:D20"/>
    <mergeCell ref="A21:A23"/>
    <mergeCell ref="B21:B23"/>
    <mergeCell ref="E21:E23"/>
    <mergeCell ref="A30:A32"/>
    <mergeCell ref="Q36:Q38"/>
    <mergeCell ref="R36:R38"/>
    <mergeCell ref="U33:U35"/>
    <mergeCell ref="V33:V35"/>
    <mergeCell ref="S33:S35"/>
    <mergeCell ref="A27:A29"/>
    <mergeCell ref="B24:B26"/>
    <mergeCell ref="C21:C23"/>
    <mergeCell ref="A39:A41"/>
    <mergeCell ref="B39:B41"/>
    <mergeCell ref="C39:C41"/>
    <mergeCell ref="D39:D41"/>
    <mergeCell ref="E39:E41"/>
    <mergeCell ref="A42:A44"/>
    <mergeCell ref="B42:B44"/>
    <mergeCell ref="C42:C44"/>
    <mergeCell ref="A48:A50"/>
    <mergeCell ref="B48:B50"/>
    <mergeCell ref="C48:C50"/>
    <mergeCell ref="D48:D50"/>
    <mergeCell ref="E48:E50"/>
    <mergeCell ref="D42:D44"/>
    <mergeCell ref="D45:D47"/>
    <mergeCell ref="E45:E47"/>
    <mergeCell ref="B45:B47"/>
    <mergeCell ref="A45:A47"/>
    <mergeCell ref="D72:D74"/>
    <mergeCell ref="A72:B74"/>
    <mergeCell ref="B57:B59"/>
    <mergeCell ref="C57:C59"/>
    <mergeCell ref="D57:D59"/>
    <mergeCell ref="E57:E59"/>
    <mergeCell ref="Q57:Q59"/>
    <mergeCell ref="B60:B62"/>
    <mergeCell ref="A66:A68"/>
    <mergeCell ref="B66:B68"/>
    <mergeCell ref="C66:C68"/>
    <mergeCell ref="D66:D68"/>
    <mergeCell ref="E66:E68"/>
    <mergeCell ref="Q66:Q68"/>
    <mergeCell ref="A69:A71"/>
    <mergeCell ref="B69:B71"/>
    <mergeCell ref="C69:C71"/>
    <mergeCell ref="D69:D71"/>
    <mergeCell ref="E69:E71"/>
    <mergeCell ref="Q69:Q71"/>
    <mergeCell ref="X36:X38"/>
    <mergeCell ref="Y36:Y38"/>
    <mergeCell ref="AB36:AB38"/>
    <mergeCell ref="Q39:Q41"/>
    <mergeCell ref="AB72:AB74"/>
    <mergeCell ref="U54:U56"/>
    <mergeCell ref="V54:V56"/>
    <mergeCell ref="S57:S59"/>
    <mergeCell ref="T57:T59"/>
    <mergeCell ref="U57:U59"/>
    <mergeCell ref="U42:U44"/>
    <mergeCell ref="V42:V44"/>
    <mergeCell ref="W42:W44"/>
    <mergeCell ref="X42:X44"/>
    <mergeCell ref="Y42:Y44"/>
    <mergeCell ref="R54:R56"/>
    <mergeCell ref="S60:S62"/>
    <mergeCell ref="T60:T62"/>
    <mergeCell ref="U60:U62"/>
    <mergeCell ref="R57:R59"/>
    <mergeCell ref="AA42:AA44"/>
    <mergeCell ref="AA45:AA47"/>
    <mergeCell ref="U36:U38"/>
    <mergeCell ref="V36:V38"/>
    <mergeCell ref="Y33:Y35"/>
    <mergeCell ref="X72:X74"/>
    <mergeCell ref="AB33:AB35"/>
    <mergeCell ref="AA48:AA50"/>
    <mergeCell ref="AA54:AA56"/>
    <mergeCell ref="E42:E44"/>
    <mergeCell ref="X45:X47"/>
    <mergeCell ref="AB24:AB26"/>
    <mergeCell ref="C33:C35"/>
    <mergeCell ref="D33:D35"/>
    <mergeCell ref="E33:E35"/>
    <mergeCell ref="R39:R41"/>
    <mergeCell ref="X39:X41"/>
    <mergeCell ref="Y39:Y41"/>
    <mergeCell ref="C24:C26"/>
    <mergeCell ref="D24:D26"/>
    <mergeCell ref="E24:E26"/>
    <mergeCell ref="E36:E38"/>
    <mergeCell ref="Q33:Q35"/>
    <mergeCell ref="R33:R35"/>
    <mergeCell ref="AB39:AB41"/>
    <mergeCell ref="T33:T35"/>
    <mergeCell ref="S36:S38"/>
    <mergeCell ref="T36:T38"/>
    <mergeCell ref="T39:T41"/>
    <mergeCell ref="U39:U41"/>
    <mergeCell ref="V39:V41"/>
    <mergeCell ref="W39:W41"/>
    <mergeCell ref="C54:C56"/>
    <mergeCell ref="B54:B56"/>
    <mergeCell ref="W54:W56"/>
    <mergeCell ref="X54:X56"/>
    <mergeCell ref="T54:T56"/>
    <mergeCell ref="Q45:Q47"/>
    <mergeCell ref="R45:R47"/>
    <mergeCell ref="S45:S47"/>
    <mergeCell ref="D54:D56"/>
    <mergeCell ref="E54:E56"/>
    <mergeCell ref="C45:C47"/>
    <mergeCell ref="U51:U53"/>
    <mergeCell ref="V51:V53"/>
    <mergeCell ref="W51:W53"/>
    <mergeCell ref="X51:X53"/>
    <mergeCell ref="X33:X35"/>
    <mergeCell ref="S42:S44"/>
    <mergeCell ref="E72:E74"/>
    <mergeCell ref="AB45:AB47"/>
    <mergeCell ref="Q54:Q56"/>
    <mergeCell ref="Y54:Y56"/>
    <mergeCell ref="AB54:AB56"/>
    <mergeCell ref="S48:S50"/>
    <mergeCell ref="T48:T50"/>
    <mergeCell ref="U48:U50"/>
    <mergeCell ref="V48:V50"/>
    <mergeCell ref="W48:W50"/>
    <mergeCell ref="X48:X50"/>
    <mergeCell ref="Y48:Y50"/>
    <mergeCell ref="T45:T47"/>
    <mergeCell ref="U45:U47"/>
    <mergeCell ref="V45:V47"/>
    <mergeCell ref="W45:W47"/>
    <mergeCell ref="Q48:Q50"/>
    <mergeCell ref="R48:R50"/>
    <mergeCell ref="AB48:AB50"/>
    <mergeCell ref="S54:S56"/>
    <mergeCell ref="Y45:Y47"/>
    <mergeCell ref="X57:X59"/>
    <mergeCell ref="AB42:AB44"/>
    <mergeCell ref="Q42:Q44"/>
    <mergeCell ref="AB57:AB59"/>
    <mergeCell ref="AB60:AB62"/>
    <mergeCell ref="X60:X62"/>
    <mergeCell ref="Y60:Y62"/>
    <mergeCell ref="AB63:AB65"/>
    <mergeCell ref="Y57:Y59"/>
    <mergeCell ref="R42:R44"/>
    <mergeCell ref="T42:T44"/>
    <mergeCell ref="Y51:Y53"/>
    <mergeCell ref="AA51:AA53"/>
    <mergeCell ref="AB51:AB53"/>
    <mergeCell ref="Z45:Z47"/>
    <mergeCell ref="Z48:Z50"/>
    <mergeCell ref="Z51:Z53"/>
    <mergeCell ref="Z54:Z56"/>
    <mergeCell ref="Z57:Z59"/>
    <mergeCell ref="Z60:Z62"/>
    <mergeCell ref="Z18:Z20"/>
    <mergeCell ref="Z21:Z23"/>
    <mergeCell ref="Z24:Z26"/>
    <mergeCell ref="Z27:Z29"/>
    <mergeCell ref="Z30:Z32"/>
    <mergeCell ref="Z33:Z35"/>
    <mergeCell ref="Z36:Z38"/>
    <mergeCell ref="Z39:Z41"/>
    <mergeCell ref="Z42:Z44"/>
  </mergeCells>
  <pageMargins left="0.78740157480314965" right="0.78740157480314965" top="1.1023622047244095" bottom="0.59055118110236227" header="0.31496062992125984" footer="0.31496062992125984"/>
  <pageSetup paperSize="9" scale="70" orientation="landscape" r:id="rId1"/>
  <rowBreaks count="6" manualBreakCount="6">
    <brk id="20" max="16383" man="1"/>
    <brk id="32" max="16383" man="1"/>
    <brk id="41" max="16383" man="1"/>
    <brk id="50" max="16383" man="1"/>
    <brk id="59" max="16383" man="1"/>
    <brk id="7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2025-06-30T02:42:00Z</dcterms:modified>
</cp:coreProperties>
</file>