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408" windowWidth="19440" windowHeight="12240"/>
  </bookViews>
  <sheets>
    <sheet name="Лист2" sheetId="2" r:id="rId1"/>
    <sheet name="Лист3" sheetId="3" r:id="rId2"/>
  </sheets>
  <definedNames>
    <definedName name="_xlnm.Print_Titles" localSheetId="0">Лист2!$6:$10</definedName>
  </definedNames>
  <calcPr calcId="145621" refMode="R1C1"/>
</workbook>
</file>

<file path=xl/calcChain.xml><?xml version="1.0" encoding="utf-8"?>
<calcChain xmlns="http://schemas.openxmlformats.org/spreadsheetml/2006/main">
  <c r="O37" i="2" l="1"/>
  <c r="P37" i="2"/>
  <c r="P75" i="2" s="1"/>
  <c r="P78" i="2" s="1"/>
  <c r="N75" i="2"/>
  <c r="O75" i="2"/>
  <c r="O78" i="2" s="1"/>
  <c r="N78" i="2"/>
  <c r="O71" i="2"/>
  <c r="O70" i="2"/>
  <c r="O69" i="2"/>
  <c r="O66" i="2" s="1"/>
  <c r="O68" i="2"/>
  <c r="O67" i="2"/>
  <c r="O76" i="2" s="1"/>
  <c r="O79" i="2" s="1"/>
  <c r="O61" i="2"/>
  <c r="O58" i="2"/>
  <c r="O56" i="2"/>
  <c r="O55" i="2" s="1"/>
  <c r="O54" i="2"/>
  <c r="O48" i="2"/>
  <c r="O40" i="2"/>
  <c r="O39" i="2"/>
  <c r="O36" i="2"/>
  <c r="O32" i="2"/>
  <c r="O29" i="2"/>
  <c r="O26" i="2"/>
  <c r="O20" i="2"/>
  <c r="O18" i="2"/>
  <c r="O15" i="2" s="1"/>
  <c r="O14" i="2" s="1"/>
  <c r="O17" i="2"/>
  <c r="O16" i="2"/>
  <c r="O53" i="2" l="1"/>
  <c r="O52" i="2" s="1"/>
  <c r="O65" i="2"/>
  <c r="G72" i="2"/>
  <c r="G73" i="2"/>
  <c r="G57" i="2"/>
  <c r="G59" i="2"/>
  <c r="G60" i="2"/>
  <c r="G62" i="2"/>
  <c r="G63" i="2"/>
  <c r="G49" i="2"/>
  <c r="G50" i="2"/>
  <c r="G41" i="2"/>
  <c r="G27" i="2"/>
  <c r="G28" i="2"/>
  <c r="G30" i="2"/>
  <c r="G31" i="2"/>
  <c r="G33" i="2"/>
  <c r="G34" i="2"/>
  <c r="P26" i="2"/>
  <c r="G19" i="2"/>
  <c r="G21" i="2"/>
  <c r="G22" i="2"/>
  <c r="O77" i="2" l="1"/>
  <c r="O74" i="2"/>
  <c r="P71" i="2"/>
  <c r="P69" i="2"/>
  <c r="P66" i="2" s="1"/>
  <c r="P70" i="2"/>
  <c r="P61" i="2"/>
  <c r="P58" i="2"/>
  <c r="P56" i="2"/>
  <c r="P55" i="2" s="1"/>
  <c r="P54" i="2"/>
  <c r="P48" i="2"/>
  <c r="P40" i="2"/>
  <c r="P39" i="2" s="1"/>
  <c r="P36" i="2"/>
  <c r="P32" i="2"/>
  <c r="P29" i="2"/>
  <c r="P20" i="2"/>
  <c r="P18" i="2"/>
  <c r="P17" i="2" s="1"/>
  <c r="P16" i="2"/>
  <c r="P67" i="2" l="1"/>
  <c r="G70" i="2"/>
  <c r="P68" i="2"/>
  <c r="P53" i="2"/>
  <c r="P15" i="2"/>
  <c r="P14" i="2" s="1"/>
  <c r="M71" i="2"/>
  <c r="M70" i="2"/>
  <c r="M67" i="2" s="1"/>
  <c r="M69" i="2"/>
  <c r="M61" i="2"/>
  <c r="M58" i="2"/>
  <c r="M56" i="2"/>
  <c r="M55" i="2" s="1"/>
  <c r="M54" i="2"/>
  <c r="M48" i="2"/>
  <c r="M40" i="2"/>
  <c r="M37" i="2" s="1"/>
  <c r="M38" i="2"/>
  <c r="M32" i="2"/>
  <c r="M29" i="2"/>
  <c r="M26" i="2"/>
  <c r="M20" i="2"/>
  <c r="M18" i="2"/>
  <c r="M17" i="2" s="1"/>
  <c r="M16" i="2"/>
  <c r="G67" i="2" l="1"/>
  <c r="P76" i="2"/>
  <c r="P79" i="2" s="1"/>
  <c r="P65" i="2"/>
  <c r="P52" i="2"/>
  <c r="M66" i="2"/>
  <c r="M36" i="2"/>
  <c r="M76" i="2"/>
  <c r="M79" i="2" s="1"/>
  <c r="M39" i="2"/>
  <c r="M68" i="2"/>
  <c r="M15" i="2"/>
  <c r="M14" i="2" s="1"/>
  <c r="M53" i="2"/>
  <c r="M52" i="2" s="1"/>
  <c r="K56" i="2"/>
  <c r="K40" i="2"/>
  <c r="M65" i="2" l="1"/>
  <c r="P74" i="2"/>
  <c r="P77" i="2"/>
  <c r="M75" i="2"/>
  <c r="S58" i="2"/>
  <c r="S29" i="2"/>
  <c r="M78" i="2" l="1"/>
  <c r="M74" i="2"/>
  <c r="L56" i="2"/>
  <c r="M77" i="2" l="1"/>
  <c r="J69" i="2"/>
  <c r="J40" i="2" l="1"/>
  <c r="L40" i="2"/>
  <c r="I69" i="2" l="1"/>
  <c r="I66" i="2" l="1"/>
  <c r="H54" i="2"/>
  <c r="I54" i="2"/>
  <c r="J54" i="2"/>
  <c r="K54" i="2"/>
  <c r="L54" i="2"/>
  <c r="N54" i="2"/>
  <c r="J53" i="2"/>
  <c r="K53" i="2"/>
  <c r="L53" i="2"/>
  <c r="H38" i="2"/>
  <c r="I38" i="2"/>
  <c r="J38" i="2"/>
  <c r="K38" i="2"/>
  <c r="L38" i="2"/>
  <c r="N38" i="2"/>
  <c r="J37" i="2"/>
  <c r="K37" i="2"/>
  <c r="L37" i="2"/>
  <c r="I16" i="2"/>
  <c r="J16" i="2"/>
  <c r="K16" i="2"/>
  <c r="L16" i="2"/>
  <c r="N16" i="2"/>
  <c r="H16" i="2"/>
  <c r="G16" i="2" l="1"/>
  <c r="G38" i="2"/>
  <c r="G54" i="2"/>
  <c r="J52" i="2"/>
  <c r="L52" i="2"/>
  <c r="K52" i="2"/>
  <c r="K69" i="2"/>
  <c r="K66" i="2" s="1"/>
  <c r="L69" i="2"/>
  <c r="N69" i="2"/>
  <c r="G69" i="2" s="1"/>
  <c r="I70" i="2"/>
  <c r="I67" i="2" s="1"/>
  <c r="I76" i="2" s="1"/>
  <c r="J70" i="2"/>
  <c r="J67" i="2" s="1"/>
  <c r="K70" i="2"/>
  <c r="K67" i="2" s="1"/>
  <c r="K76" i="2" s="1"/>
  <c r="K79" i="2" s="1"/>
  <c r="L70" i="2"/>
  <c r="L67" i="2" s="1"/>
  <c r="L76" i="2" s="1"/>
  <c r="L79" i="2" s="1"/>
  <c r="N70" i="2"/>
  <c r="N67" i="2" s="1"/>
  <c r="N76" i="2" s="1"/>
  <c r="N79" i="2" s="1"/>
  <c r="H70" i="2"/>
  <c r="H67" i="2" s="1"/>
  <c r="H76" i="2" s="1"/>
  <c r="H79" i="2" s="1"/>
  <c r="H69" i="2"/>
  <c r="N71" i="2"/>
  <c r="G71" i="2" s="1"/>
  <c r="L71" i="2"/>
  <c r="K71" i="2"/>
  <c r="J71" i="2"/>
  <c r="I71" i="2"/>
  <c r="H71" i="2"/>
  <c r="I79" i="2" l="1"/>
  <c r="G76" i="2"/>
  <c r="H68" i="2"/>
  <c r="H66" i="2"/>
  <c r="H65" i="2" s="1"/>
  <c r="J76" i="2"/>
  <c r="J79" i="2" s="1"/>
  <c r="K65" i="2"/>
  <c r="I68" i="2"/>
  <c r="I65" i="2"/>
  <c r="K68" i="2"/>
  <c r="N68" i="2"/>
  <c r="G68" i="2" s="1"/>
  <c r="N66" i="2"/>
  <c r="L68" i="2"/>
  <c r="L66" i="2"/>
  <c r="J68" i="2"/>
  <c r="J66" i="2"/>
  <c r="L61" i="2"/>
  <c r="L58" i="2"/>
  <c r="L48" i="2"/>
  <c r="L32" i="2"/>
  <c r="L29" i="2"/>
  <c r="L26" i="2"/>
  <c r="L20" i="2"/>
  <c r="L18" i="2"/>
  <c r="L15" i="2" s="1"/>
  <c r="N65" i="2" l="1"/>
  <c r="G66" i="2"/>
  <c r="G79" i="2"/>
  <c r="L65" i="2"/>
  <c r="L75" i="2"/>
  <c r="J65" i="2"/>
  <c r="G65" i="2" s="1"/>
  <c r="L14" i="2"/>
  <c r="L39" i="2"/>
  <c r="L36" i="2"/>
  <c r="L17" i="2"/>
  <c r="L55" i="2"/>
  <c r="I56" i="2"/>
  <c r="G56" i="2" s="1"/>
  <c r="J55" i="2"/>
  <c r="N56" i="2"/>
  <c r="H56" i="2"/>
  <c r="H53" i="2" s="1"/>
  <c r="H52" i="2" s="1"/>
  <c r="I40" i="2"/>
  <c r="K36" i="2"/>
  <c r="N40" i="2"/>
  <c r="N37" i="2" s="1"/>
  <c r="H40" i="2"/>
  <c r="H37" i="2" s="1"/>
  <c r="K39" i="2"/>
  <c r="I18" i="2"/>
  <c r="J18" i="2"/>
  <c r="J15" i="2" s="1"/>
  <c r="J75" i="2" s="1"/>
  <c r="K18" i="2"/>
  <c r="K15" i="2" s="1"/>
  <c r="K75" i="2" s="1"/>
  <c r="N18" i="2"/>
  <c r="N15" i="2" s="1"/>
  <c r="H18" i="2"/>
  <c r="H15" i="2" s="1"/>
  <c r="I15" i="2" l="1"/>
  <c r="G15" i="2" s="1"/>
  <c r="G18" i="2"/>
  <c r="I37" i="2"/>
  <c r="G37" i="2" s="1"/>
  <c r="G40" i="2"/>
  <c r="H75" i="2"/>
  <c r="H74" i="2" s="1"/>
  <c r="N55" i="2"/>
  <c r="N53" i="2"/>
  <c r="N14" i="2"/>
  <c r="K14" i="2"/>
  <c r="J14" i="2"/>
  <c r="I55" i="2"/>
  <c r="I53" i="2"/>
  <c r="I14" i="2"/>
  <c r="J39" i="2"/>
  <c r="J36" i="2"/>
  <c r="H39" i="2"/>
  <c r="I39" i="2"/>
  <c r="H14" i="2"/>
  <c r="N39" i="2"/>
  <c r="N36" i="2"/>
  <c r="H17" i="2"/>
  <c r="N17" i="2"/>
  <c r="K17" i="2"/>
  <c r="J17" i="2"/>
  <c r="I17" i="2"/>
  <c r="K55" i="2"/>
  <c r="H55" i="2"/>
  <c r="N61" i="2"/>
  <c r="K61" i="2"/>
  <c r="G61" i="2" s="1"/>
  <c r="J61" i="2"/>
  <c r="I61" i="2"/>
  <c r="H61" i="2"/>
  <c r="N58" i="2"/>
  <c r="K58" i="2"/>
  <c r="G58" i="2" s="1"/>
  <c r="J58" i="2"/>
  <c r="I58" i="2"/>
  <c r="H58" i="2"/>
  <c r="N48" i="2"/>
  <c r="K48" i="2"/>
  <c r="G48" i="2" s="1"/>
  <c r="J48" i="2"/>
  <c r="I48" i="2"/>
  <c r="H48" i="2"/>
  <c r="N32" i="2"/>
  <c r="K32" i="2"/>
  <c r="J32" i="2"/>
  <c r="I32" i="2"/>
  <c r="H32" i="2"/>
  <c r="N29" i="2"/>
  <c r="K29" i="2"/>
  <c r="G29" i="2" s="1"/>
  <c r="J29" i="2"/>
  <c r="I29" i="2"/>
  <c r="H29" i="2"/>
  <c r="N26" i="2"/>
  <c r="K26" i="2"/>
  <c r="G26" i="2" s="1"/>
  <c r="J26" i="2"/>
  <c r="I26" i="2"/>
  <c r="H26" i="2"/>
  <c r="I20" i="2"/>
  <c r="J20" i="2"/>
  <c r="K20" i="2"/>
  <c r="N20" i="2"/>
  <c r="H20" i="2"/>
  <c r="I75" i="2" l="1"/>
  <c r="G53" i="2"/>
  <c r="G55" i="2"/>
  <c r="G17" i="2"/>
  <c r="I36" i="2"/>
  <c r="G36" i="2" s="1"/>
  <c r="G20" i="2"/>
  <c r="G32" i="2"/>
  <c r="G39" i="2"/>
  <c r="G14" i="2"/>
  <c r="H78" i="2"/>
  <c r="H77" i="2" s="1"/>
  <c r="N52" i="2"/>
  <c r="I52" i="2"/>
  <c r="I74" i="2"/>
  <c r="I78" i="2"/>
  <c r="H36" i="2"/>
  <c r="L74" i="2"/>
  <c r="J78" i="2"/>
  <c r="J77" i="2" s="1"/>
  <c r="J74" i="2"/>
  <c r="K74" i="2"/>
  <c r="K78" i="2"/>
  <c r="K77" i="2" s="1"/>
  <c r="L78" i="2"/>
  <c r="L77" i="2" s="1"/>
  <c r="I77" i="2" l="1"/>
  <c r="G52" i="2"/>
  <c r="G75" i="2"/>
  <c r="N77" i="2"/>
  <c r="N74" i="2"/>
  <c r="G74" i="2" s="1"/>
  <c r="G78" i="2" l="1"/>
  <c r="G77" i="2"/>
</calcChain>
</file>

<file path=xl/sharedStrings.xml><?xml version="1.0" encoding="utf-8"?>
<sst xmlns="http://schemas.openxmlformats.org/spreadsheetml/2006/main" count="417" uniqueCount="82">
  <si>
    <t>Наименование</t>
  </si>
  <si>
    <t>Значение</t>
  </si>
  <si>
    <t>Всего</t>
  </si>
  <si>
    <t>1.1</t>
  </si>
  <si>
    <t>%</t>
  </si>
  <si>
    <t>1.2</t>
  </si>
  <si>
    <t>ед.</t>
  </si>
  <si>
    <t>1.3</t>
  </si>
  <si>
    <t>1.4</t>
  </si>
  <si>
    <t>1.5</t>
  </si>
  <si>
    <t>2.1</t>
  </si>
  <si>
    <t>2.2</t>
  </si>
  <si>
    <t>2.3</t>
  </si>
  <si>
    <t>3.1</t>
  </si>
  <si>
    <t>3.2</t>
  </si>
  <si>
    <t>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законопослушного поведения и негативного отношения к правонарушениям в сфере дорожного движения</t>
  </si>
  <si>
    <t>Доля учащихся, охваченных занятиями по безопасности дорожного движения (не менее 4 часов за учебный год)</t>
  </si>
  <si>
    <t>Число мероприятий</t>
  </si>
  <si>
    <t>Доля муниципальных образовательных организаций, оснащенных средствами обучения безопасному поведению на дорогах</t>
  </si>
  <si>
    <t>Обследование состояния обучения несовершеннолетних правилам безопасного поведения на дорогах и проводимой профилактической работы по предупреждению детского дорожно-транспортного травматизма в образовательных организациях</t>
  </si>
  <si>
    <t>Доля муниципальных образовательных организаций, в которых были проведены проверки</t>
  </si>
  <si>
    <t>Число проведенных рейдовых мероприятий по выявлению нарушений правил дорожного движения</t>
  </si>
  <si>
    <t>Доля муниципальных образовательных организаций, имеющих актуальные паспорта дорожной безопасности</t>
  </si>
  <si>
    <t>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</si>
  <si>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Доля организаций, разместивших материалы социальной рекламы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</si>
  <si>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</si>
  <si>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>Наименование показателя</t>
  </si>
  <si>
    <t>Срок реализации</t>
  </si>
  <si>
    <t xml:space="preserve">Целевые индикаторы реализации мероприятия (группы мероприятий) муниципальной программы </t>
  </si>
  <si>
    <t>Источник</t>
  </si>
  <si>
    <t>Объем (рублей)</t>
  </si>
  <si>
    <t>в том числе по годам реализации муниципальной программы</t>
  </si>
  <si>
    <t>Х</t>
  </si>
  <si>
    <t>Всего, из них расходы за счет: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</si>
  <si>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</si>
  <si>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 </t>
  </si>
  <si>
    <t>Размещение публикаций по вопросам безопасности дорожного движения в СМИ для повышения правового сознания и формирования законопослушного поведения участников дорожного движения</t>
  </si>
  <si>
    <t>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</si>
  <si>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</si>
  <si>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Организация и проведение совместно с владельцами дорог обследования соответствия состояния и содержания дорожной сети действующим нормативным требованиям</t>
  </si>
  <si>
    <t>Организация и проведение совместно с владельцами дорог обследования соответствия размещения технических средств организации движения и иных элементов обустройства дорог, утвержденным проектам и схемам организации дорожного движения</t>
  </si>
  <si>
    <t>Проведение на территории муниципального района, целевых профилактических операций по выявлению нарушений правил дорожного движения.</t>
  </si>
  <si>
    <t>Разработка, согласование и корректировка паспортов дорожной безопасности муниципальных образовательных организаций</t>
  </si>
  <si>
    <t>ВСЕГО по муниципальной программе</t>
  </si>
  <si>
    <t>Соисполнитель, исполнитель основного мероприятия, исполнитель ведомственной целевой программы, исполнитель мероприятия</t>
  </si>
  <si>
    <t>№ п/п</t>
  </si>
  <si>
    <t>с (год)</t>
  </si>
  <si>
    <t>по (год)</t>
  </si>
  <si>
    <t>Финансовое обеспечение</t>
  </si>
  <si>
    <t>единица измерения</t>
  </si>
  <si>
    <r>
      <t xml:space="preserve">Цель муниципальной программы: </t>
    </r>
    <r>
      <rPr>
        <b/>
        <sz val="10"/>
        <color theme="1"/>
        <rFont val="Times New Roman"/>
        <family val="1"/>
        <charset val="204"/>
      </rPr>
      <t>повышение уровня безопасности дорожного движения на территории муниципального образования</t>
    </r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</si>
  <si>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Русско-Полянского муниципального района Омской области
«Формирование законопослушного поведения участников дорожного движения»
</t>
  </si>
  <si>
    <r>
      <t xml:space="preserve">Задача 1 муниципальной программы: </t>
    </r>
    <r>
      <rPr>
        <b/>
        <sz val="10"/>
        <color theme="1"/>
        <rFont val="Times New Roman"/>
        <family val="1"/>
        <charset val="204"/>
      </rPr>
      <t>Предупреждение опасного поведения на дороге и профилактика нарушений правил дорожного движения и дорожно-транспортного травматизма средствами образования и социальной рекламы</t>
    </r>
  </si>
  <si>
    <t xml:space="preserve">Комитет по образованию Администрации Русско-Полянского муниципального района Омской области </t>
  </si>
  <si>
    <r>
      <t xml:space="preserve">Задача 2 муниципальной программы: </t>
    </r>
    <r>
      <rPr>
        <b/>
        <sz val="10"/>
        <color theme="1"/>
        <rFont val="Times New Roman"/>
        <family val="1"/>
        <charset val="204"/>
      </rPr>
      <t>Выявление проблем в сфере безопасности движения</t>
    </r>
  </si>
  <si>
    <r>
      <t xml:space="preserve">Задача 3 муниципальной программы: </t>
    </r>
    <r>
      <rPr>
        <b/>
        <sz val="10"/>
        <color theme="1"/>
        <rFont val="Times New Roman"/>
        <family val="1"/>
        <charset val="204"/>
      </rPr>
      <t>Совершенствование контрольно-надзорной деятельности в сфере обеспечения безопасности дорожного движения</t>
    </r>
  </si>
  <si>
    <t>1.</t>
  </si>
  <si>
    <t>2.</t>
  </si>
  <si>
    <t>Основное мероприятие «Обследования дорожной сети»</t>
  </si>
  <si>
    <t>3.</t>
  </si>
  <si>
    <t xml:space="preserve"> Основное мероприятие «Проведение надзорных мероприятий»</t>
  </si>
  <si>
    <r>
      <t xml:space="preserve">Цель подпрограммы: </t>
    </r>
    <r>
      <rPr>
        <b/>
        <sz val="10"/>
        <color theme="1"/>
        <rFont val="Times New Roman"/>
        <family val="1"/>
        <charset val="204"/>
      </rPr>
      <t>Обеспечение безопасности дорожного движения в Русско-Полянском муниципальном районе Омской области</t>
    </r>
  </si>
  <si>
    <t>4.</t>
  </si>
  <si>
    <t>4.1</t>
  </si>
  <si>
    <t xml:space="preserve"> Основное мероприятие «Совершенствование улично-дорожной сети и обеспечение круглогодичного, комфортного и безопасного движения»</t>
  </si>
  <si>
    <t>Обеспечение безопасности дорожного движения на автомобильном транспорте</t>
  </si>
  <si>
    <t>Комитет по образованию администрации Русско-Полянского муниципального района Омской области</t>
  </si>
  <si>
    <t>Задача 1 подпрограммы  муниципальной программы: Предупреждение опасного поведения на дороге и профилактика нарушений правил дорожного движения и дорожно-транспортного травматизма средствами образования и социальной рекламы</t>
  </si>
  <si>
    <t>Основное мероприятие 1 «Популяризация законопослушного поведения»</t>
  </si>
  <si>
    <t>Задача 2 подпрограммы муниципальной программы: Выявление проблем в сфере безопасности движения</t>
  </si>
  <si>
    <t>отдел строительства и архитектуры администрации Русско-Полянского муниципального района Омской области</t>
  </si>
  <si>
    <t>Задача 3 подпрограммы: Совершенствование контрольно-надзорной деятельности в сфере обеспечения безопасности дорожного движения</t>
  </si>
  <si>
    <t>Задача 4 подпрограммы муниципальной программы: Совершенствование системы управления деятельности по повышению безопасности дорожного движения на автомобильном транспорте</t>
  </si>
  <si>
    <t>Итого по подпрограмме муниципальной программы:</t>
  </si>
  <si>
    <t>заместитель Главы  муниципального района (курирующий вопросы в социальной сфере), ОГИБДД ОМВД России по Русско-Полянскому району (по согласованию)</t>
  </si>
  <si>
    <t>Количество аварий на автомобилях для перевозки детей, в год</t>
  </si>
  <si>
    <r>
      <t xml:space="preserve">Задача 4 муниципальной программы: </t>
    </r>
    <r>
      <rPr>
        <b/>
        <sz val="10"/>
        <color theme="1"/>
        <rFont val="Times New Roman"/>
        <family val="1"/>
        <charset val="204"/>
      </rPr>
      <t>Совершенствование системы управления деятельности по повышению безопасности дорожного движения на автомобильном транспорте</t>
    </r>
  </si>
  <si>
    <t>исключено</t>
  </si>
  <si>
    <t xml:space="preserve">"Приложение № 2  к муниципальной программе
Русско-Полянского муниципального района                                                                     Омской области
 «Формирование законопослушного поведения
 участников дорожного движения»
</t>
  </si>
  <si>
    <t>2019                           2027</t>
  </si>
  <si>
    <t>2019                2025</t>
  </si>
  <si>
    <t>Приложение №2 к постановлению 
Администрации  Русско-Полянского 
муниципального района Омской области
от 17 февраля 2025 года  № 85-п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</si>
</sst>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4" fontId="2" fillId="0" borderId="15" xfId="0" applyNumberFormat="1" applyFont="1" applyBorder="1" applyAlignment="1">
      <alignment horizontal="center" vertical="center" textRotation="90" wrapText="1"/>
    </xf>
    <xf numFmtId="4" fontId="2" fillId="2" borderId="15" xfId="0" applyNumberFormat="1" applyFont="1" applyFill="1" applyBorder="1" applyAlignment="1">
      <alignment horizontal="center" vertical="center" textRotation="90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textRotation="90" wrapText="1"/>
    </xf>
    <xf numFmtId="4" fontId="2" fillId="2" borderId="7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1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9"/>
  <sheetViews>
    <sheetView tabSelected="1" showWhiteSpace="0" view="pageBreakPreview" zoomScaleNormal="100" zoomScaleSheetLayoutView="100" workbookViewId="0">
      <selection activeCell="G2" sqref="G2"/>
    </sheetView>
  </sheetViews>
  <sheetFormatPr defaultRowHeight="14.4" x14ac:dyDescent="0.3"/>
  <cols>
    <col min="1" max="1" width="4.33203125" style="1" customWidth="1"/>
    <col min="2" max="2" width="20.109375" style="1" customWidth="1"/>
    <col min="3" max="3" width="6" style="1" customWidth="1"/>
    <col min="4" max="4" width="5.6640625" style="1" customWidth="1"/>
    <col min="5" max="5" width="15.44140625" style="1" customWidth="1"/>
    <col min="6" max="6" width="17.6640625" style="1" customWidth="1"/>
    <col min="7" max="7" width="6.109375" style="1" customWidth="1"/>
    <col min="8" max="16" width="2.88671875" style="1" customWidth="1"/>
    <col min="17" max="17" width="14.33203125" style="1" customWidth="1"/>
    <col min="18" max="18" width="8.109375" style="1" customWidth="1"/>
    <col min="19" max="19" width="6.44140625" style="1" customWidth="1"/>
    <col min="20" max="28" width="2.88671875" style="1" customWidth="1"/>
  </cols>
  <sheetData>
    <row r="1" spans="1:28" ht="75.75" customHeight="1" x14ac:dyDescent="0.3">
      <c r="J1" s="58" t="s">
        <v>81</v>
      </c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</row>
    <row r="2" spans="1:28" ht="108" customHeight="1" x14ac:dyDescent="0.3">
      <c r="J2" s="58" t="s">
        <v>78</v>
      </c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</row>
    <row r="3" spans="1:28" hidden="1" x14ac:dyDescent="0.3"/>
    <row r="4" spans="1:28" s="5" customFormat="1" ht="64.5" customHeight="1" x14ac:dyDescent="0.3">
      <c r="A4" s="59" t="s">
        <v>51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</row>
    <row r="6" spans="1:28" ht="35.25" customHeight="1" x14ac:dyDescent="0.3">
      <c r="A6" s="50" t="s">
        <v>45</v>
      </c>
      <c r="B6" s="50" t="s">
        <v>26</v>
      </c>
      <c r="C6" s="60" t="s">
        <v>27</v>
      </c>
      <c r="D6" s="62"/>
      <c r="E6" s="50" t="s">
        <v>44</v>
      </c>
      <c r="F6" s="60" t="s">
        <v>48</v>
      </c>
      <c r="G6" s="61"/>
      <c r="H6" s="61"/>
      <c r="I6" s="61"/>
      <c r="J6" s="61"/>
      <c r="K6" s="61"/>
      <c r="L6" s="61"/>
      <c r="M6" s="61"/>
      <c r="N6" s="61"/>
      <c r="O6" s="61"/>
      <c r="P6" s="62"/>
      <c r="Q6" s="60" t="s">
        <v>28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2"/>
    </row>
    <row r="7" spans="1:28" ht="30" customHeight="1" x14ac:dyDescent="0.3">
      <c r="A7" s="51"/>
      <c r="B7" s="51"/>
      <c r="C7" s="50" t="s">
        <v>46</v>
      </c>
      <c r="D7" s="50" t="s">
        <v>47</v>
      </c>
      <c r="E7" s="51"/>
      <c r="F7" s="50" t="s">
        <v>29</v>
      </c>
      <c r="G7" s="63" t="s">
        <v>30</v>
      </c>
      <c r="H7" s="64"/>
      <c r="I7" s="64"/>
      <c r="J7" s="64"/>
      <c r="K7" s="64"/>
      <c r="L7" s="64"/>
      <c r="M7" s="64"/>
      <c r="N7" s="64"/>
      <c r="O7" s="64"/>
      <c r="P7" s="65"/>
      <c r="Q7" s="50" t="s">
        <v>0</v>
      </c>
      <c r="R7" s="50" t="s">
        <v>49</v>
      </c>
      <c r="S7" s="60" t="s">
        <v>1</v>
      </c>
      <c r="T7" s="61"/>
      <c r="U7" s="61"/>
      <c r="V7" s="61"/>
      <c r="W7" s="61"/>
      <c r="X7" s="61"/>
      <c r="Y7" s="61"/>
      <c r="Z7" s="61"/>
      <c r="AA7" s="61"/>
      <c r="AB7" s="62"/>
    </row>
    <row r="8" spans="1:28" ht="53.4" customHeight="1" x14ac:dyDescent="0.3">
      <c r="A8" s="51"/>
      <c r="B8" s="51"/>
      <c r="C8" s="51"/>
      <c r="D8" s="51"/>
      <c r="E8" s="51"/>
      <c r="F8" s="51"/>
      <c r="G8" s="50" t="s">
        <v>2</v>
      </c>
      <c r="H8" s="66" t="s">
        <v>31</v>
      </c>
      <c r="I8" s="66"/>
      <c r="J8" s="66"/>
      <c r="K8" s="66"/>
      <c r="L8" s="66"/>
      <c r="M8" s="66"/>
      <c r="N8" s="66"/>
      <c r="O8" s="66"/>
      <c r="P8" s="66"/>
      <c r="Q8" s="51"/>
      <c r="R8" s="51"/>
      <c r="S8" s="50" t="s">
        <v>2</v>
      </c>
      <c r="T8" s="60" t="s">
        <v>31</v>
      </c>
      <c r="U8" s="61"/>
      <c r="V8" s="61"/>
      <c r="W8" s="61"/>
      <c r="X8" s="61"/>
      <c r="Y8" s="61"/>
      <c r="Z8" s="61"/>
      <c r="AA8" s="61"/>
      <c r="AB8" s="62"/>
    </row>
    <row r="9" spans="1:28" ht="39.75" customHeight="1" x14ac:dyDescent="0.3">
      <c r="A9" s="52"/>
      <c r="B9" s="52"/>
      <c r="C9" s="52"/>
      <c r="D9" s="52"/>
      <c r="E9" s="52"/>
      <c r="F9" s="52"/>
      <c r="G9" s="52"/>
      <c r="H9" s="3">
        <v>2019</v>
      </c>
      <c r="I9" s="3">
        <v>2020</v>
      </c>
      <c r="J9" s="3">
        <v>2021</v>
      </c>
      <c r="K9" s="3">
        <v>2022</v>
      </c>
      <c r="L9" s="3">
        <v>2023</v>
      </c>
      <c r="M9" s="3">
        <v>2024</v>
      </c>
      <c r="N9" s="3">
        <v>2025</v>
      </c>
      <c r="O9" s="3">
        <v>2026</v>
      </c>
      <c r="P9" s="3">
        <v>2027</v>
      </c>
      <c r="Q9" s="52"/>
      <c r="R9" s="52"/>
      <c r="S9" s="52"/>
      <c r="T9" s="3">
        <v>2019</v>
      </c>
      <c r="U9" s="3">
        <v>2020</v>
      </c>
      <c r="V9" s="3">
        <v>2021</v>
      </c>
      <c r="W9" s="3">
        <v>2022</v>
      </c>
      <c r="X9" s="3">
        <v>2023</v>
      </c>
      <c r="Y9" s="3">
        <v>2024</v>
      </c>
      <c r="Z9" s="3">
        <v>2025</v>
      </c>
      <c r="AA9" s="3">
        <v>2026</v>
      </c>
      <c r="AB9" s="3">
        <v>2027</v>
      </c>
    </row>
    <row r="10" spans="1:28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</row>
    <row r="11" spans="1:28" ht="78.75" customHeight="1" x14ac:dyDescent="0.3">
      <c r="A11" s="53" t="s">
        <v>50</v>
      </c>
      <c r="B11" s="54"/>
      <c r="C11" s="4">
        <v>2019</v>
      </c>
      <c r="D11" s="4">
        <v>2027</v>
      </c>
      <c r="E11" s="4" t="s">
        <v>32</v>
      </c>
      <c r="F11" s="4" t="s">
        <v>32</v>
      </c>
      <c r="G11" s="4" t="s">
        <v>32</v>
      </c>
      <c r="H11" s="4" t="s">
        <v>32</v>
      </c>
      <c r="I11" s="4" t="s">
        <v>32</v>
      </c>
      <c r="J11" s="4" t="s">
        <v>32</v>
      </c>
      <c r="K11" s="4" t="s">
        <v>32</v>
      </c>
      <c r="L11" s="4" t="s">
        <v>32</v>
      </c>
      <c r="M11" s="4" t="s">
        <v>32</v>
      </c>
      <c r="N11" s="4" t="s">
        <v>32</v>
      </c>
      <c r="O11" s="4" t="s">
        <v>32</v>
      </c>
      <c r="P11" s="4" t="s">
        <v>32</v>
      </c>
      <c r="Q11" s="4" t="s">
        <v>32</v>
      </c>
      <c r="R11" s="4" t="s">
        <v>32</v>
      </c>
      <c r="S11" s="4" t="s">
        <v>32</v>
      </c>
      <c r="T11" s="4" t="s">
        <v>32</v>
      </c>
      <c r="U11" s="4" t="s">
        <v>32</v>
      </c>
      <c r="V11" s="4" t="s">
        <v>32</v>
      </c>
      <c r="W11" s="4" t="s">
        <v>32</v>
      </c>
      <c r="X11" s="4" t="s">
        <v>32</v>
      </c>
      <c r="Y11" s="4" t="s">
        <v>32</v>
      </c>
      <c r="Z11" s="4" t="s">
        <v>32</v>
      </c>
      <c r="AA11" s="4" t="s">
        <v>32</v>
      </c>
      <c r="AB11" s="4" t="s">
        <v>32</v>
      </c>
    </row>
    <row r="12" spans="1:28" ht="114.75" customHeight="1" x14ac:dyDescent="0.3">
      <c r="A12" s="53" t="s">
        <v>52</v>
      </c>
      <c r="B12" s="54"/>
      <c r="C12" s="4">
        <v>2019</v>
      </c>
      <c r="D12" s="4">
        <v>2027</v>
      </c>
      <c r="E12" s="4" t="s">
        <v>32</v>
      </c>
      <c r="F12" s="6" t="s">
        <v>32</v>
      </c>
      <c r="G12" s="4" t="s">
        <v>32</v>
      </c>
      <c r="H12" s="4" t="s">
        <v>32</v>
      </c>
      <c r="I12" s="4" t="s">
        <v>32</v>
      </c>
      <c r="J12" s="4" t="s">
        <v>32</v>
      </c>
      <c r="K12" s="4" t="s">
        <v>32</v>
      </c>
      <c r="L12" s="4" t="s">
        <v>32</v>
      </c>
      <c r="M12" s="4" t="s">
        <v>32</v>
      </c>
      <c r="N12" s="4" t="s">
        <v>32</v>
      </c>
      <c r="O12" s="4" t="s">
        <v>32</v>
      </c>
      <c r="P12" s="4" t="s">
        <v>32</v>
      </c>
      <c r="Q12" s="4" t="s">
        <v>32</v>
      </c>
      <c r="R12" s="4" t="s">
        <v>32</v>
      </c>
      <c r="S12" s="4" t="s">
        <v>32</v>
      </c>
      <c r="T12" s="4" t="s">
        <v>32</v>
      </c>
      <c r="U12" s="4" t="s">
        <v>32</v>
      </c>
      <c r="V12" s="4" t="s">
        <v>32</v>
      </c>
      <c r="W12" s="4" t="s">
        <v>32</v>
      </c>
      <c r="X12" s="4" t="s">
        <v>32</v>
      </c>
      <c r="Y12" s="4" t="s">
        <v>32</v>
      </c>
      <c r="Z12" s="4" t="s">
        <v>32</v>
      </c>
      <c r="AA12" s="4" t="s">
        <v>32</v>
      </c>
      <c r="AB12" s="4" t="s">
        <v>32</v>
      </c>
    </row>
    <row r="13" spans="1:28" ht="75.75" customHeight="1" x14ac:dyDescent="0.3">
      <c r="A13" s="53" t="s">
        <v>61</v>
      </c>
      <c r="B13" s="54"/>
      <c r="C13" s="4">
        <v>2019</v>
      </c>
      <c r="D13" s="4">
        <v>2027</v>
      </c>
      <c r="E13" s="4" t="s">
        <v>32</v>
      </c>
      <c r="F13" s="4" t="s">
        <v>32</v>
      </c>
      <c r="G13" s="4" t="s">
        <v>32</v>
      </c>
      <c r="H13" s="4" t="s">
        <v>32</v>
      </c>
      <c r="I13" s="4" t="s">
        <v>32</v>
      </c>
      <c r="J13" s="4" t="s">
        <v>32</v>
      </c>
      <c r="K13" s="4" t="s">
        <v>32</v>
      </c>
      <c r="L13" s="4" t="s">
        <v>32</v>
      </c>
      <c r="M13" s="4" t="s">
        <v>32</v>
      </c>
      <c r="N13" s="4" t="s">
        <v>32</v>
      </c>
      <c r="O13" s="4" t="s">
        <v>32</v>
      </c>
      <c r="P13" s="4" t="s">
        <v>32</v>
      </c>
      <c r="Q13" s="4" t="s">
        <v>32</v>
      </c>
      <c r="R13" s="4" t="s">
        <v>32</v>
      </c>
      <c r="S13" s="4" t="s">
        <v>32</v>
      </c>
      <c r="T13" s="4" t="s">
        <v>32</v>
      </c>
      <c r="U13" s="4" t="s">
        <v>32</v>
      </c>
      <c r="V13" s="4" t="s">
        <v>32</v>
      </c>
      <c r="W13" s="4" t="s">
        <v>32</v>
      </c>
      <c r="X13" s="4" t="s">
        <v>32</v>
      </c>
      <c r="Y13" s="4" t="s">
        <v>32</v>
      </c>
      <c r="Z13" s="4" t="s">
        <v>32</v>
      </c>
      <c r="AA13" s="4" t="s">
        <v>32</v>
      </c>
      <c r="AB13" s="4" t="s">
        <v>32</v>
      </c>
    </row>
    <row r="14" spans="1:28" ht="54" customHeight="1" x14ac:dyDescent="0.3">
      <c r="A14" s="41" t="s">
        <v>67</v>
      </c>
      <c r="B14" s="42"/>
      <c r="C14" s="14">
        <v>2019</v>
      </c>
      <c r="D14" s="14">
        <v>2027</v>
      </c>
      <c r="E14" s="47" t="s">
        <v>32</v>
      </c>
      <c r="F14" s="7" t="s">
        <v>33</v>
      </c>
      <c r="G14" s="12">
        <f>SUM(H14:P14)</f>
        <v>266273.09999999998</v>
      </c>
      <c r="H14" s="9">
        <f>SUM(H15:H16)</f>
        <v>34294.36</v>
      </c>
      <c r="I14" s="9">
        <f t="shared" ref="I14:N14" si="0">SUM(I15:I16)</f>
        <v>18763.939999999999</v>
      </c>
      <c r="J14" s="9">
        <f t="shared" si="0"/>
        <v>3300</v>
      </c>
      <c r="K14" s="9">
        <f t="shared" si="0"/>
        <v>24360</v>
      </c>
      <c r="L14" s="9">
        <f t="shared" si="0"/>
        <v>9375.24</v>
      </c>
      <c r="M14" s="9">
        <f t="shared" ref="M14" si="1">SUM(M15:M16)</f>
        <v>23679.56</v>
      </c>
      <c r="N14" s="9">
        <f t="shared" si="0"/>
        <v>58100</v>
      </c>
      <c r="O14" s="9">
        <f t="shared" ref="O14:P14" si="2">SUM(O15:O16)</f>
        <v>47200</v>
      </c>
      <c r="P14" s="9">
        <f t="shared" si="2"/>
        <v>47200</v>
      </c>
      <c r="Q14" s="14" t="s">
        <v>32</v>
      </c>
      <c r="R14" s="14" t="s">
        <v>32</v>
      </c>
      <c r="S14" s="14" t="s">
        <v>32</v>
      </c>
      <c r="T14" s="14" t="s">
        <v>32</v>
      </c>
      <c r="U14" s="14" t="s">
        <v>32</v>
      </c>
      <c r="V14" s="14" t="s">
        <v>32</v>
      </c>
      <c r="W14" s="14" t="s">
        <v>32</v>
      </c>
      <c r="X14" s="14" t="s">
        <v>32</v>
      </c>
      <c r="Y14" s="14" t="s">
        <v>32</v>
      </c>
      <c r="Z14" s="14" t="s">
        <v>32</v>
      </c>
      <c r="AA14" s="14" t="s">
        <v>32</v>
      </c>
      <c r="AB14" s="14" t="s">
        <v>32</v>
      </c>
    </row>
    <row r="15" spans="1:28" ht="86.25" customHeight="1" x14ac:dyDescent="0.3">
      <c r="A15" s="43"/>
      <c r="B15" s="44"/>
      <c r="C15" s="15"/>
      <c r="D15" s="15"/>
      <c r="E15" s="48"/>
      <c r="F15" s="7" t="s">
        <v>34</v>
      </c>
      <c r="G15" s="12">
        <f t="shared" ref="G15:G22" si="3">SUM(H15:P15)</f>
        <v>266273.09999999998</v>
      </c>
      <c r="H15" s="9">
        <f>H18</f>
        <v>34294.36</v>
      </c>
      <c r="I15" s="9">
        <f t="shared" ref="I15:N15" si="4">I18</f>
        <v>18763.939999999999</v>
      </c>
      <c r="J15" s="9">
        <f t="shared" si="4"/>
        <v>3300</v>
      </c>
      <c r="K15" s="9">
        <f t="shared" si="4"/>
        <v>24360</v>
      </c>
      <c r="L15" s="9">
        <f t="shared" si="4"/>
        <v>9375.24</v>
      </c>
      <c r="M15" s="9">
        <f t="shared" ref="M15" si="5">M18</f>
        <v>23679.56</v>
      </c>
      <c r="N15" s="9">
        <f t="shared" si="4"/>
        <v>58100</v>
      </c>
      <c r="O15" s="9">
        <f t="shared" ref="O15:P15" si="6">O18</f>
        <v>47200</v>
      </c>
      <c r="P15" s="9">
        <f t="shared" si="6"/>
        <v>47200</v>
      </c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42.75" customHeight="1" x14ac:dyDescent="0.3">
      <c r="A16" s="45"/>
      <c r="B16" s="46"/>
      <c r="C16" s="16"/>
      <c r="D16" s="16"/>
      <c r="E16" s="49"/>
      <c r="F16" s="7" t="s">
        <v>35</v>
      </c>
      <c r="G16" s="12">
        <f t="shared" si="3"/>
        <v>0</v>
      </c>
      <c r="H16" s="9">
        <f>H19</f>
        <v>0</v>
      </c>
      <c r="I16" s="9">
        <f t="shared" ref="I16:N16" si="7">I19</f>
        <v>0</v>
      </c>
      <c r="J16" s="9">
        <f t="shared" si="7"/>
        <v>0</v>
      </c>
      <c r="K16" s="9">
        <f t="shared" si="7"/>
        <v>0</v>
      </c>
      <c r="L16" s="9">
        <f t="shared" si="7"/>
        <v>0</v>
      </c>
      <c r="M16" s="9">
        <f t="shared" ref="M16" si="8">M19</f>
        <v>0</v>
      </c>
      <c r="N16" s="9">
        <f t="shared" si="7"/>
        <v>0</v>
      </c>
      <c r="O16" s="9">
        <f t="shared" ref="O16:P16" si="9">O19</f>
        <v>0</v>
      </c>
      <c r="P16" s="9">
        <f t="shared" si="9"/>
        <v>0</v>
      </c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1:28" ht="53.25" customHeight="1" x14ac:dyDescent="0.3">
      <c r="A17" s="73" t="s">
        <v>56</v>
      </c>
      <c r="B17" s="70" t="s">
        <v>68</v>
      </c>
      <c r="C17" s="14">
        <v>2019</v>
      </c>
      <c r="D17" s="14">
        <v>2027</v>
      </c>
      <c r="E17" s="47" t="s">
        <v>66</v>
      </c>
      <c r="F17" s="7" t="s">
        <v>33</v>
      </c>
      <c r="G17" s="12">
        <f t="shared" si="3"/>
        <v>266273.09999999998</v>
      </c>
      <c r="H17" s="9">
        <f>SUM(H18:H19)</f>
        <v>34294.36</v>
      </c>
      <c r="I17" s="9">
        <f t="shared" ref="I17:P17" si="10">SUM(I18:I19)</f>
        <v>18763.939999999999</v>
      </c>
      <c r="J17" s="9">
        <f t="shared" si="10"/>
        <v>3300</v>
      </c>
      <c r="K17" s="9">
        <f t="shared" si="10"/>
        <v>24360</v>
      </c>
      <c r="L17" s="9">
        <f t="shared" ref="L17:M17" si="11">SUM(L18:L19)</f>
        <v>9375.24</v>
      </c>
      <c r="M17" s="9">
        <f t="shared" si="11"/>
        <v>23679.56</v>
      </c>
      <c r="N17" s="9">
        <f t="shared" si="10"/>
        <v>58100</v>
      </c>
      <c r="O17" s="9">
        <f t="shared" ref="O17" si="12">SUM(O18:O19)</f>
        <v>47200</v>
      </c>
      <c r="P17" s="9">
        <f t="shared" si="10"/>
        <v>47200</v>
      </c>
      <c r="Q17" s="14" t="s">
        <v>32</v>
      </c>
      <c r="R17" s="14" t="s">
        <v>32</v>
      </c>
      <c r="S17" s="14" t="s">
        <v>32</v>
      </c>
      <c r="T17" s="14" t="s">
        <v>32</v>
      </c>
      <c r="U17" s="14" t="s">
        <v>32</v>
      </c>
      <c r="V17" s="14" t="s">
        <v>32</v>
      </c>
      <c r="W17" s="14" t="s">
        <v>32</v>
      </c>
      <c r="X17" s="14" t="s">
        <v>32</v>
      </c>
      <c r="Y17" s="14" t="s">
        <v>32</v>
      </c>
      <c r="Z17" s="14" t="s">
        <v>32</v>
      </c>
      <c r="AA17" s="14" t="s">
        <v>32</v>
      </c>
      <c r="AB17" s="14" t="s">
        <v>32</v>
      </c>
    </row>
    <row r="18" spans="1:28" ht="79.2" x14ac:dyDescent="0.3">
      <c r="A18" s="74"/>
      <c r="B18" s="71"/>
      <c r="C18" s="15"/>
      <c r="D18" s="15"/>
      <c r="E18" s="48"/>
      <c r="F18" s="7" t="s">
        <v>34</v>
      </c>
      <c r="G18" s="12">
        <f t="shared" si="3"/>
        <v>266273.09999999998</v>
      </c>
      <c r="H18" s="9">
        <f>H21+H24+H27+H33+H30</f>
        <v>34294.36</v>
      </c>
      <c r="I18" s="9">
        <f t="shared" ref="I18:P18" si="13">I21+I24+I27+I33+I30</f>
        <v>18763.939999999999</v>
      </c>
      <c r="J18" s="9">
        <f t="shared" si="13"/>
        <v>3300</v>
      </c>
      <c r="K18" s="9">
        <f t="shared" si="13"/>
        <v>24360</v>
      </c>
      <c r="L18" s="9">
        <f t="shared" ref="L18:M18" si="14">L21+L24+L27+L33+L30</f>
        <v>9375.24</v>
      </c>
      <c r="M18" s="9">
        <f t="shared" si="14"/>
        <v>23679.56</v>
      </c>
      <c r="N18" s="9">
        <f t="shared" si="13"/>
        <v>58100</v>
      </c>
      <c r="O18" s="9">
        <f t="shared" ref="O18" si="15">O21+O24+O27+O33+O30</f>
        <v>47200</v>
      </c>
      <c r="P18" s="9">
        <f t="shared" si="13"/>
        <v>47200</v>
      </c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8" ht="37.5" customHeight="1" x14ac:dyDescent="0.3">
      <c r="A19" s="75"/>
      <c r="B19" s="72"/>
      <c r="C19" s="16"/>
      <c r="D19" s="16"/>
      <c r="E19" s="49"/>
      <c r="F19" s="7" t="s">
        <v>35</v>
      </c>
      <c r="G19" s="12">
        <f t="shared" si="3"/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</row>
    <row r="20" spans="1:28" ht="55.5" customHeight="1" x14ac:dyDescent="0.3">
      <c r="A20" s="73" t="s">
        <v>3</v>
      </c>
      <c r="B20" s="70" t="s">
        <v>15</v>
      </c>
      <c r="C20" s="14">
        <v>2019</v>
      </c>
      <c r="D20" s="14">
        <v>2027</v>
      </c>
      <c r="E20" s="47" t="s">
        <v>66</v>
      </c>
      <c r="F20" s="7" t="s">
        <v>33</v>
      </c>
      <c r="G20" s="12">
        <f t="shared" si="3"/>
        <v>225873.1</v>
      </c>
      <c r="H20" s="9">
        <f>SUM(H21:H22)</f>
        <v>32994.36</v>
      </c>
      <c r="I20" s="9">
        <f t="shared" ref="I20:P20" si="16">SUM(I21:I22)</f>
        <v>17463.939999999999</v>
      </c>
      <c r="J20" s="9">
        <f t="shared" si="16"/>
        <v>2000</v>
      </c>
      <c r="K20" s="9">
        <f t="shared" si="16"/>
        <v>23060</v>
      </c>
      <c r="L20" s="9">
        <f t="shared" ref="L20:M20" si="17">SUM(L21:L22)</f>
        <v>9075.24</v>
      </c>
      <c r="M20" s="9">
        <f t="shared" si="17"/>
        <v>22379.56</v>
      </c>
      <c r="N20" s="9">
        <f t="shared" si="16"/>
        <v>46300</v>
      </c>
      <c r="O20" s="9">
        <f t="shared" ref="O20" si="18">SUM(O21:O22)</f>
        <v>36300</v>
      </c>
      <c r="P20" s="9">
        <f t="shared" si="16"/>
        <v>36300</v>
      </c>
      <c r="Q20" s="14" t="s">
        <v>16</v>
      </c>
      <c r="R20" s="14" t="s">
        <v>4</v>
      </c>
      <c r="S20" s="14">
        <v>100</v>
      </c>
      <c r="T20" s="55">
        <v>100</v>
      </c>
      <c r="U20" s="55">
        <v>100</v>
      </c>
      <c r="V20" s="55">
        <v>100</v>
      </c>
      <c r="W20" s="55">
        <v>100</v>
      </c>
      <c r="X20" s="55">
        <v>100</v>
      </c>
      <c r="Y20" s="55">
        <v>100</v>
      </c>
      <c r="Z20" s="55">
        <v>100</v>
      </c>
      <c r="AA20" s="55">
        <v>100</v>
      </c>
      <c r="AB20" s="55">
        <v>100</v>
      </c>
    </row>
    <row r="21" spans="1:28" ht="75" customHeight="1" x14ac:dyDescent="0.3">
      <c r="A21" s="74"/>
      <c r="B21" s="71"/>
      <c r="C21" s="15"/>
      <c r="D21" s="15"/>
      <c r="E21" s="48"/>
      <c r="F21" s="7" t="s">
        <v>34</v>
      </c>
      <c r="G21" s="12">
        <f t="shared" si="3"/>
        <v>225873.1</v>
      </c>
      <c r="H21" s="9">
        <v>32994.36</v>
      </c>
      <c r="I21" s="9">
        <v>17463.939999999999</v>
      </c>
      <c r="J21" s="9">
        <v>2000</v>
      </c>
      <c r="K21" s="9">
        <v>23060</v>
      </c>
      <c r="L21" s="9">
        <v>9075.24</v>
      </c>
      <c r="M21" s="9">
        <v>22379.56</v>
      </c>
      <c r="N21" s="9">
        <v>46300</v>
      </c>
      <c r="O21" s="9">
        <v>36300</v>
      </c>
      <c r="P21" s="9">
        <v>36300</v>
      </c>
      <c r="Q21" s="15"/>
      <c r="R21" s="15"/>
      <c r="S21" s="15"/>
      <c r="T21" s="56"/>
      <c r="U21" s="56"/>
      <c r="V21" s="56"/>
      <c r="W21" s="56"/>
      <c r="X21" s="56"/>
      <c r="Y21" s="56"/>
      <c r="Z21" s="56"/>
      <c r="AA21" s="56"/>
      <c r="AB21" s="56"/>
    </row>
    <row r="22" spans="1:28" ht="74.25" customHeight="1" x14ac:dyDescent="0.3">
      <c r="A22" s="75"/>
      <c r="B22" s="72"/>
      <c r="C22" s="16"/>
      <c r="D22" s="16"/>
      <c r="E22" s="49"/>
      <c r="F22" s="7" t="s">
        <v>35</v>
      </c>
      <c r="G22" s="12">
        <f t="shared" si="3"/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16"/>
      <c r="R22" s="16"/>
      <c r="S22" s="16"/>
      <c r="T22" s="57"/>
      <c r="U22" s="57"/>
      <c r="V22" s="57"/>
      <c r="W22" s="57"/>
      <c r="X22" s="57"/>
      <c r="Y22" s="57"/>
      <c r="Z22" s="57"/>
      <c r="AA22" s="57"/>
      <c r="AB22" s="57"/>
    </row>
    <row r="23" spans="1:28" ht="39.75" customHeight="1" x14ac:dyDescent="0.3">
      <c r="A23" s="67" t="s">
        <v>5</v>
      </c>
      <c r="B23" s="76" t="s">
        <v>36</v>
      </c>
      <c r="C23" s="17" t="s">
        <v>77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9"/>
    </row>
    <row r="24" spans="1:28" ht="81.75" customHeight="1" x14ac:dyDescent="0.3">
      <c r="A24" s="68"/>
      <c r="B24" s="77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2"/>
    </row>
    <row r="25" spans="1:28" ht="33.75" customHeight="1" x14ac:dyDescent="0.3">
      <c r="A25" s="69"/>
      <c r="B25" s="7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5"/>
    </row>
    <row r="26" spans="1:28" ht="71.25" customHeight="1" x14ac:dyDescent="0.3">
      <c r="A26" s="73" t="s">
        <v>7</v>
      </c>
      <c r="B26" s="70" t="s">
        <v>37</v>
      </c>
      <c r="C26" s="14">
        <v>2019</v>
      </c>
      <c r="D26" s="14">
        <v>2027</v>
      </c>
      <c r="E26" s="14" t="s">
        <v>25</v>
      </c>
      <c r="F26" s="7" t="s">
        <v>33</v>
      </c>
      <c r="G26" s="12">
        <f>SUM(H26:P26)</f>
        <v>23600</v>
      </c>
      <c r="H26" s="9">
        <f>SUM(H27:H28)</f>
        <v>1000</v>
      </c>
      <c r="I26" s="9">
        <f t="shared" ref="I26" si="19">SUM(I27:I28)</f>
        <v>1300</v>
      </c>
      <c r="J26" s="9">
        <f t="shared" ref="J26" si="20">SUM(J27:J28)</f>
        <v>1300</v>
      </c>
      <c r="K26" s="9">
        <f t="shared" ref="K26:L26" si="21">SUM(K27:K28)</f>
        <v>1300</v>
      </c>
      <c r="L26" s="9">
        <f t="shared" si="21"/>
        <v>300</v>
      </c>
      <c r="M26" s="9">
        <f t="shared" ref="M26:P26" si="22">SUM(M27:M28)</f>
        <v>1300</v>
      </c>
      <c r="N26" s="9">
        <f t="shared" si="22"/>
        <v>6300</v>
      </c>
      <c r="O26" s="9">
        <f t="shared" ref="O26" si="23">SUM(O27:O28)</f>
        <v>5400</v>
      </c>
      <c r="P26" s="9">
        <f t="shared" si="22"/>
        <v>5400</v>
      </c>
      <c r="Q26" s="14" t="s">
        <v>24</v>
      </c>
      <c r="R26" s="14" t="s">
        <v>4</v>
      </c>
      <c r="S26" s="14">
        <v>100</v>
      </c>
      <c r="T26" s="14">
        <v>85</v>
      </c>
      <c r="U26" s="55">
        <v>100</v>
      </c>
      <c r="V26" s="55">
        <v>100</v>
      </c>
      <c r="W26" s="55">
        <v>100</v>
      </c>
      <c r="X26" s="55">
        <v>100</v>
      </c>
      <c r="Y26" s="55">
        <v>100</v>
      </c>
      <c r="Z26" s="55">
        <v>100</v>
      </c>
      <c r="AA26" s="55">
        <v>100</v>
      </c>
      <c r="AB26" s="55">
        <v>100</v>
      </c>
    </row>
    <row r="27" spans="1:28" ht="90.75" customHeight="1" x14ac:dyDescent="0.3">
      <c r="A27" s="74"/>
      <c r="B27" s="71"/>
      <c r="C27" s="15"/>
      <c r="D27" s="15"/>
      <c r="E27" s="15"/>
      <c r="F27" s="7" t="s">
        <v>34</v>
      </c>
      <c r="G27" s="12">
        <f t="shared" ref="G27:G34" si="24">SUM(H27:P27)</f>
        <v>23600</v>
      </c>
      <c r="H27" s="9">
        <v>1000</v>
      </c>
      <c r="I27" s="9">
        <v>1300</v>
      </c>
      <c r="J27" s="9">
        <v>1300</v>
      </c>
      <c r="K27" s="9">
        <v>1300</v>
      </c>
      <c r="L27" s="9">
        <v>300</v>
      </c>
      <c r="M27" s="9">
        <v>1300</v>
      </c>
      <c r="N27" s="9">
        <v>6300</v>
      </c>
      <c r="O27" s="9">
        <v>5400</v>
      </c>
      <c r="P27" s="9">
        <v>5400</v>
      </c>
      <c r="Q27" s="15"/>
      <c r="R27" s="15"/>
      <c r="S27" s="15"/>
      <c r="T27" s="15"/>
      <c r="U27" s="56"/>
      <c r="V27" s="56"/>
      <c r="W27" s="56"/>
      <c r="X27" s="56"/>
      <c r="Y27" s="56"/>
      <c r="Z27" s="56"/>
      <c r="AA27" s="56"/>
      <c r="AB27" s="56"/>
    </row>
    <row r="28" spans="1:28" ht="56.25" customHeight="1" x14ac:dyDescent="0.3">
      <c r="A28" s="75"/>
      <c r="B28" s="72"/>
      <c r="C28" s="16"/>
      <c r="D28" s="16"/>
      <c r="E28" s="16"/>
      <c r="F28" s="7" t="s">
        <v>35</v>
      </c>
      <c r="G28" s="12">
        <f t="shared" si="24"/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16"/>
      <c r="R28" s="16"/>
      <c r="S28" s="16"/>
      <c r="T28" s="16"/>
      <c r="U28" s="57"/>
      <c r="V28" s="57"/>
      <c r="W28" s="57"/>
      <c r="X28" s="57"/>
      <c r="Y28" s="57"/>
      <c r="Z28" s="57"/>
      <c r="AA28" s="57"/>
      <c r="AB28" s="57"/>
    </row>
    <row r="29" spans="1:28" ht="56.25" customHeight="1" x14ac:dyDescent="0.3">
      <c r="A29" s="73" t="s">
        <v>8</v>
      </c>
      <c r="B29" s="70" t="s">
        <v>38</v>
      </c>
      <c r="C29" s="14" t="s">
        <v>80</v>
      </c>
      <c r="D29" s="14" t="s">
        <v>79</v>
      </c>
      <c r="E29" s="14" t="s">
        <v>25</v>
      </c>
      <c r="F29" s="7" t="s">
        <v>33</v>
      </c>
      <c r="G29" s="12">
        <f t="shared" si="24"/>
        <v>7800</v>
      </c>
      <c r="H29" s="9">
        <f>SUM(H30:H31)</f>
        <v>300</v>
      </c>
      <c r="I29" s="9">
        <f t="shared" ref="I29" si="25">SUM(I30:I31)</f>
        <v>0</v>
      </c>
      <c r="J29" s="9">
        <f t="shared" ref="J29" si="26">SUM(J30:J31)</f>
        <v>0</v>
      </c>
      <c r="K29" s="9">
        <f t="shared" ref="K29:L29" si="27">SUM(K30:K31)</f>
        <v>0</v>
      </c>
      <c r="L29" s="9">
        <f t="shared" si="27"/>
        <v>0</v>
      </c>
      <c r="M29" s="9">
        <f t="shared" ref="M29:P29" si="28">SUM(M30:M31)</f>
        <v>0</v>
      </c>
      <c r="N29" s="9">
        <f t="shared" si="28"/>
        <v>2500</v>
      </c>
      <c r="O29" s="9">
        <f t="shared" ref="O29" si="29">SUM(O30:O31)</f>
        <v>2500</v>
      </c>
      <c r="P29" s="9">
        <f t="shared" si="28"/>
        <v>2500</v>
      </c>
      <c r="Q29" s="14" t="s">
        <v>17</v>
      </c>
      <c r="R29" s="14" t="s">
        <v>6</v>
      </c>
      <c r="S29" s="14">
        <f>T29+U29+V29+W29+X29+AB29</f>
        <v>3</v>
      </c>
      <c r="T29" s="14">
        <v>2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1</v>
      </c>
      <c r="AA29" s="14">
        <v>1</v>
      </c>
      <c r="AB29" s="14">
        <v>1</v>
      </c>
    </row>
    <row r="30" spans="1:28" ht="81" customHeight="1" x14ac:dyDescent="0.3">
      <c r="A30" s="74"/>
      <c r="B30" s="71"/>
      <c r="C30" s="15"/>
      <c r="D30" s="15"/>
      <c r="E30" s="15"/>
      <c r="F30" s="7" t="s">
        <v>34</v>
      </c>
      <c r="G30" s="12">
        <f t="shared" si="24"/>
        <v>7800</v>
      </c>
      <c r="H30" s="9">
        <v>300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2500</v>
      </c>
      <c r="O30" s="9">
        <v>2500</v>
      </c>
      <c r="P30" s="9">
        <v>2500</v>
      </c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</row>
    <row r="31" spans="1:28" ht="59.4" customHeight="1" x14ac:dyDescent="0.3">
      <c r="A31" s="75"/>
      <c r="B31" s="72"/>
      <c r="C31" s="16"/>
      <c r="D31" s="16"/>
      <c r="E31" s="16"/>
      <c r="F31" s="7" t="s">
        <v>35</v>
      </c>
      <c r="G31" s="12">
        <f t="shared" si="24"/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</row>
    <row r="32" spans="1:28" ht="66" customHeight="1" x14ac:dyDescent="0.3">
      <c r="A32" s="67" t="s">
        <v>9</v>
      </c>
      <c r="B32" s="76" t="s">
        <v>23</v>
      </c>
      <c r="C32" s="29">
        <v>2025</v>
      </c>
      <c r="D32" s="29">
        <v>2027</v>
      </c>
      <c r="E32" s="29" t="s">
        <v>53</v>
      </c>
      <c r="F32" s="8" t="s">
        <v>33</v>
      </c>
      <c r="G32" s="12">
        <f t="shared" si="24"/>
        <v>9000</v>
      </c>
      <c r="H32" s="10">
        <f>SUM(H33:H34)</f>
        <v>0</v>
      </c>
      <c r="I32" s="10">
        <f t="shared" ref="I32" si="30">SUM(I33:I34)</f>
        <v>0</v>
      </c>
      <c r="J32" s="10">
        <f t="shared" ref="J32" si="31">SUM(J33:J34)</f>
        <v>0</v>
      </c>
      <c r="K32" s="10">
        <f t="shared" ref="K32:L32" si="32">SUM(K33:K34)</f>
        <v>0</v>
      </c>
      <c r="L32" s="10">
        <f t="shared" si="32"/>
        <v>0</v>
      </c>
      <c r="M32" s="10">
        <f t="shared" ref="M32:P32" si="33">SUM(M33:M34)</f>
        <v>0</v>
      </c>
      <c r="N32" s="10">
        <f t="shared" si="33"/>
        <v>3000</v>
      </c>
      <c r="O32" s="10">
        <f t="shared" ref="O32" si="34">SUM(O33:O34)</f>
        <v>3000</v>
      </c>
      <c r="P32" s="10">
        <f t="shared" si="33"/>
        <v>3000</v>
      </c>
      <c r="Q32" s="29" t="s">
        <v>18</v>
      </c>
      <c r="R32" s="29" t="s">
        <v>4</v>
      </c>
      <c r="S32" s="29">
        <v>100</v>
      </c>
      <c r="T32" s="29">
        <v>0</v>
      </c>
      <c r="U32" s="29">
        <v>0</v>
      </c>
      <c r="V32" s="29">
        <v>0</v>
      </c>
      <c r="W32" s="29">
        <v>0</v>
      </c>
      <c r="X32" s="26">
        <v>0</v>
      </c>
      <c r="Y32" s="26">
        <v>0</v>
      </c>
      <c r="Z32" s="88">
        <v>100</v>
      </c>
      <c r="AA32" s="26">
        <v>100</v>
      </c>
      <c r="AB32" s="26">
        <v>100</v>
      </c>
    </row>
    <row r="33" spans="1:28" ht="81" customHeight="1" x14ac:dyDescent="0.3">
      <c r="A33" s="68"/>
      <c r="B33" s="77"/>
      <c r="C33" s="30"/>
      <c r="D33" s="30"/>
      <c r="E33" s="30"/>
      <c r="F33" s="8" t="s">
        <v>34</v>
      </c>
      <c r="G33" s="12">
        <f t="shared" si="24"/>
        <v>9000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3000</v>
      </c>
      <c r="O33" s="10">
        <v>3000</v>
      </c>
      <c r="P33" s="10">
        <v>3000</v>
      </c>
      <c r="Q33" s="30"/>
      <c r="R33" s="30"/>
      <c r="S33" s="30"/>
      <c r="T33" s="30"/>
      <c r="U33" s="30"/>
      <c r="V33" s="30"/>
      <c r="W33" s="30"/>
      <c r="X33" s="27"/>
      <c r="Y33" s="27"/>
      <c r="Z33" s="88"/>
      <c r="AA33" s="27"/>
      <c r="AB33" s="27"/>
    </row>
    <row r="34" spans="1:28" ht="44.4" customHeight="1" x14ac:dyDescent="0.3">
      <c r="A34" s="69"/>
      <c r="B34" s="78"/>
      <c r="C34" s="31"/>
      <c r="D34" s="31"/>
      <c r="E34" s="31"/>
      <c r="F34" s="8" t="s">
        <v>35</v>
      </c>
      <c r="G34" s="12">
        <f t="shared" si="24"/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31"/>
      <c r="R34" s="31"/>
      <c r="S34" s="31"/>
      <c r="T34" s="31"/>
      <c r="U34" s="31"/>
      <c r="V34" s="31"/>
      <c r="W34" s="31"/>
      <c r="X34" s="28"/>
      <c r="Y34" s="28"/>
      <c r="Z34" s="88"/>
      <c r="AA34" s="28"/>
      <c r="AB34" s="28"/>
    </row>
    <row r="35" spans="1:28" ht="61.5" customHeight="1" x14ac:dyDescent="0.3">
      <c r="A35" s="53" t="s">
        <v>54</v>
      </c>
      <c r="B35" s="54"/>
      <c r="C35" s="4">
        <v>2024</v>
      </c>
      <c r="D35" s="4">
        <v>2027</v>
      </c>
      <c r="E35" s="4" t="s">
        <v>32</v>
      </c>
      <c r="F35" s="4" t="s">
        <v>32</v>
      </c>
      <c r="G35" s="4" t="s">
        <v>32</v>
      </c>
      <c r="H35" s="4" t="s">
        <v>32</v>
      </c>
      <c r="I35" s="4" t="s">
        <v>32</v>
      </c>
      <c r="J35" s="4" t="s">
        <v>32</v>
      </c>
      <c r="K35" s="4" t="s">
        <v>32</v>
      </c>
      <c r="L35" s="4" t="s">
        <v>32</v>
      </c>
      <c r="M35" s="4" t="s">
        <v>32</v>
      </c>
      <c r="N35" s="4" t="s">
        <v>32</v>
      </c>
      <c r="O35" s="4" t="s">
        <v>32</v>
      </c>
      <c r="P35" s="4" t="s">
        <v>32</v>
      </c>
      <c r="Q35" s="4" t="s">
        <v>32</v>
      </c>
      <c r="R35" s="4" t="s">
        <v>32</v>
      </c>
      <c r="S35" s="4" t="s">
        <v>32</v>
      </c>
      <c r="T35" s="4" t="s">
        <v>32</v>
      </c>
      <c r="U35" s="4" t="s">
        <v>32</v>
      </c>
      <c r="V35" s="4" t="s">
        <v>32</v>
      </c>
      <c r="W35" s="4" t="s">
        <v>32</v>
      </c>
      <c r="X35" s="4" t="s">
        <v>32</v>
      </c>
      <c r="Y35" s="4" t="s">
        <v>32</v>
      </c>
      <c r="Z35" s="4" t="s">
        <v>32</v>
      </c>
      <c r="AA35" s="4" t="s">
        <v>32</v>
      </c>
      <c r="AB35" s="4" t="s">
        <v>32</v>
      </c>
    </row>
    <row r="36" spans="1:28" ht="46.5" customHeight="1" x14ac:dyDescent="0.3">
      <c r="A36" s="41" t="s">
        <v>69</v>
      </c>
      <c r="B36" s="42"/>
      <c r="C36" s="14">
        <v>2024</v>
      </c>
      <c r="D36" s="14">
        <v>2027</v>
      </c>
      <c r="E36" s="47" t="s">
        <v>32</v>
      </c>
      <c r="F36" s="7" t="s">
        <v>33</v>
      </c>
      <c r="G36" s="12">
        <f>SUM(H36:P36)</f>
        <v>2500</v>
      </c>
      <c r="H36" s="9">
        <f>SUM(H37:H38)</f>
        <v>0</v>
      </c>
      <c r="I36" s="9">
        <f t="shared" ref="I36:P36" si="35">SUM(I37:I38)</f>
        <v>0</v>
      </c>
      <c r="J36" s="9">
        <f t="shared" si="35"/>
        <v>0</v>
      </c>
      <c r="K36" s="9">
        <f t="shared" si="35"/>
        <v>0</v>
      </c>
      <c r="L36" s="9">
        <f t="shared" si="35"/>
        <v>0</v>
      </c>
      <c r="M36" s="9">
        <f t="shared" ref="M36" si="36">SUM(M37:M38)</f>
        <v>0</v>
      </c>
      <c r="N36" s="9">
        <f t="shared" si="35"/>
        <v>2500</v>
      </c>
      <c r="O36" s="9">
        <f t="shared" ref="O36" si="37">SUM(O37:O38)</f>
        <v>0</v>
      </c>
      <c r="P36" s="9">
        <f t="shared" si="35"/>
        <v>0</v>
      </c>
      <c r="Q36" s="14" t="s">
        <v>32</v>
      </c>
      <c r="R36" s="14" t="s">
        <v>32</v>
      </c>
      <c r="S36" s="14" t="s">
        <v>32</v>
      </c>
      <c r="T36" s="14" t="s">
        <v>32</v>
      </c>
      <c r="U36" s="14" t="s">
        <v>32</v>
      </c>
      <c r="V36" s="14" t="s">
        <v>32</v>
      </c>
      <c r="W36" s="14" t="s">
        <v>32</v>
      </c>
      <c r="X36" s="14" t="s">
        <v>32</v>
      </c>
      <c r="Y36" s="14" t="s">
        <v>32</v>
      </c>
      <c r="Z36" s="14" t="s">
        <v>32</v>
      </c>
      <c r="AA36" s="14" t="s">
        <v>32</v>
      </c>
      <c r="AB36" s="14" t="s">
        <v>32</v>
      </c>
    </row>
    <row r="37" spans="1:28" ht="81" customHeight="1" x14ac:dyDescent="0.3">
      <c r="A37" s="43"/>
      <c r="B37" s="44"/>
      <c r="C37" s="15"/>
      <c r="D37" s="15"/>
      <c r="E37" s="48"/>
      <c r="F37" s="7" t="s">
        <v>34</v>
      </c>
      <c r="G37" s="12">
        <f t="shared" ref="G37:G41" si="38">SUM(H37:P37)</f>
        <v>2500</v>
      </c>
      <c r="H37" s="9">
        <f>H40</f>
        <v>0</v>
      </c>
      <c r="I37" s="9">
        <f t="shared" ref="I37:P38" si="39">I40</f>
        <v>0</v>
      </c>
      <c r="J37" s="9">
        <f t="shared" si="39"/>
        <v>0</v>
      </c>
      <c r="K37" s="9">
        <f t="shared" si="39"/>
        <v>0</v>
      </c>
      <c r="L37" s="9">
        <f t="shared" si="39"/>
        <v>0</v>
      </c>
      <c r="M37" s="9">
        <f t="shared" ref="M37" si="40">M40</f>
        <v>0</v>
      </c>
      <c r="N37" s="9">
        <f t="shared" si="39"/>
        <v>2500</v>
      </c>
      <c r="O37" s="9">
        <f t="shared" si="39"/>
        <v>0</v>
      </c>
      <c r="P37" s="9">
        <f t="shared" si="39"/>
        <v>0</v>
      </c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  <row r="38" spans="1:28" ht="36" customHeight="1" x14ac:dyDescent="0.3">
      <c r="A38" s="45"/>
      <c r="B38" s="46"/>
      <c r="C38" s="16"/>
      <c r="D38" s="16"/>
      <c r="E38" s="49"/>
      <c r="F38" s="7" t="s">
        <v>35</v>
      </c>
      <c r="G38" s="12">
        <f t="shared" si="38"/>
        <v>0</v>
      </c>
      <c r="H38" s="9">
        <f>H41</f>
        <v>0</v>
      </c>
      <c r="I38" s="9">
        <f t="shared" si="39"/>
        <v>0</v>
      </c>
      <c r="J38" s="9">
        <f t="shared" si="39"/>
        <v>0</v>
      </c>
      <c r="K38" s="9">
        <f t="shared" si="39"/>
        <v>0</v>
      </c>
      <c r="L38" s="9">
        <f t="shared" si="39"/>
        <v>0</v>
      </c>
      <c r="M38" s="9">
        <f t="shared" ref="M38" si="41">M41</f>
        <v>0</v>
      </c>
      <c r="N38" s="9">
        <f t="shared" si="39"/>
        <v>0</v>
      </c>
      <c r="O38" s="9">
        <v>0</v>
      </c>
      <c r="P38" s="9">
        <v>0</v>
      </c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:28" ht="51.6" customHeight="1" x14ac:dyDescent="0.3">
      <c r="A39" s="67" t="s">
        <v>57</v>
      </c>
      <c r="B39" s="76" t="s">
        <v>58</v>
      </c>
      <c r="C39" s="29">
        <v>2024</v>
      </c>
      <c r="D39" s="29">
        <v>2027</v>
      </c>
      <c r="E39" s="17" t="s">
        <v>70</v>
      </c>
      <c r="F39" s="8" t="s">
        <v>33</v>
      </c>
      <c r="G39" s="12">
        <f t="shared" si="38"/>
        <v>2500</v>
      </c>
      <c r="H39" s="10">
        <f>SUM(H40:H41)</f>
        <v>0</v>
      </c>
      <c r="I39" s="10">
        <f t="shared" ref="I39:P39" si="42">SUM(I40:I41)</f>
        <v>0</v>
      </c>
      <c r="J39" s="10">
        <f t="shared" si="42"/>
        <v>0</v>
      </c>
      <c r="K39" s="10">
        <f t="shared" si="42"/>
        <v>0</v>
      </c>
      <c r="L39" s="10">
        <f t="shared" ref="L39:M39" si="43">SUM(L40:L41)</f>
        <v>0</v>
      </c>
      <c r="M39" s="10">
        <f t="shared" si="43"/>
        <v>0</v>
      </c>
      <c r="N39" s="10">
        <f t="shared" si="42"/>
        <v>2500</v>
      </c>
      <c r="O39" s="10">
        <f t="shared" ref="O39" si="44">SUM(O40:O41)</f>
        <v>0</v>
      </c>
      <c r="P39" s="10">
        <f t="shared" si="42"/>
        <v>0</v>
      </c>
      <c r="Q39" s="29" t="s">
        <v>32</v>
      </c>
      <c r="R39" s="29" t="s">
        <v>32</v>
      </c>
      <c r="S39" s="29" t="s">
        <v>32</v>
      </c>
      <c r="T39" s="29" t="s">
        <v>32</v>
      </c>
      <c r="U39" s="29" t="s">
        <v>32</v>
      </c>
      <c r="V39" s="29" t="s">
        <v>32</v>
      </c>
      <c r="W39" s="29" t="s">
        <v>32</v>
      </c>
      <c r="X39" s="29" t="s">
        <v>32</v>
      </c>
      <c r="Y39" s="29" t="s">
        <v>32</v>
      </c>
      <c r="Z39" s="29" t="s">
        <v>32</v>
      </c>
      <c r="AA39" s="29" t="s">
        <v>32</v>
      </c>
      <c r="AB39" s="29" t="s">
        <v>32</v>
      </c>
    </row>
    <row r="40" spans="1:28" ht="76.8" customHeight="1" x14ac:dyDescent="0.3">
      <c r="A40" s="68"/>
      <c r="B40" s="77"/>
      <c r="C40" s="30"/>
      <c r="D40" s="30"/>
      <c r="E40" s="20"/>
      <c r="F40" s="8" t="s">
        <v>34</v>
      </c>
      <c r="G40" s="12">
        <f t="shared" si="38"/>
        <v>2500</v>
      </c>
      <c r="H40" s="10">
        <f>H43+H46+H49</f>
        <v>0</v>
      </c>
      <c r="I40" s="10">
        <f t="shared" ref="I40:P40" si="45">I43+I46+I49</f>
        <v>0</v>
      </c>
      <c r="J40" s="10">
        <f t="shared" si="45"/>
        <v>0</v>
      </c>
      <c r="K40" s="10">
        <f t="shared" si="45"/>
        <v>0</v>
      </c>
      <c r="L40" s="10">
        <f t="shared" ref="L40:M40" si="46">L43+L46+L49</f>
        <v>0</v>
      </c>
      <c r="M40" s="10">
        <f t="shared" si="46"/>
        <v>0</v>
      </c>
      <c r="N40" s="10">
        <f t="shared" si="45"/>
        <v>2500</v>
      </c>
      <c r="O40" s="10">
        <f t="shared" ref="O40" si="47">O43+O46+O49</f>
        <v>0</v>
      </c>
      <c r="P40" s="10">
        <f t="shared" si="45"/>
        <v>0</v>
      </c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</row>
    <row r="41" spans="1:28" ht="30.6" customHeight="1" x14ac:dyDescent="0.3">
      <c r="A41" s="69"/>
      <c r="B41" s="78"/>
      <c r="C41" s="31"/>
      <c r="D41" s="31"/>
      <c r="E41" s="23"/>
      <c r="F41" s="8" t="s">
        <v>35</v>
      </c>
      <c r="G41" s="12">
        <f t="shared" si="38"/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</row>
    <row r="42" spans="1:28" ht="53.25" customHeight="1" x14ac:dyDescent="0.3">
      <c r="A42" s="67" t="s">
        <v>10</v>
      </c>
      <c r="B42" s="76" t="s">
        <v>39</v>
      </c>
      <c r="C42" s="17" t="s">
        <v>77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9"/>
    </row>
    <row r="43" spans="1:28" ht="53.25" customHeight="1" x14ac:dyDescent="0.3">
      <c r="A43" s="68"/>
      <c r="B43" s="77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2"/>
    </row>
    <row r="44" spans="1:28" ht="53.25" customHeight="1" x14ac:dyDescent="0.3">
      <c r="A44" s="69"/>
      <c r="B44" s="78"/>
      <c r="C44" s="23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5"/>
    </row>
    <row r="45" spans="1:28" ht="68.25" customHeight="1" x14ac:dyDescent="0.3">
      <c r="A45" s="67" t="s">
        <v>11</v>
      </c>
      <c r="B45" s="76" t="s">
        <v>40</v>
      </c>
      <c r="C45" s="17" t="s">
        <v>77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9"/>
    </row>
    <row r="46" spans="1:28" ht="72.75" customHeight="1" x14ac:dyDescent="0.3">
      <c r="A46" s="68"/>
      <c r="B46" s="77"/>
      <c r="C46" s="20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2"/>
    </row>
    <row r="47" spans="1:28" ht="52.5" customHeight="1" x14ac:dyDescent="0.3">
      <c r="A47" s="69"/>
      <c r="B47" s="78"/>
      <c r="C47" s="23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5"/>
    </row>
    <row r="48" spans="1:28" ht="58.5" customHeight="1" x14ac:dyDescent="0.3">
      <c r="A48" s="67" t="s">
        <v>12</v>
      </c>
      <c r="B48" s="76" t="s">
        <v>19</v>
      </c>
      <c r="C48" s="29">
        <v>2025</v>
      </c>
      <c r="D48" s="29">
        <v>2025</v>
      </c>
      <c r="E48" s="29" t="s">
        <v>74</v>
      </c>
      <c r="F48" s="8" t="s">
        <v>33</v>
      </c>
      <c r="G48" s="13">
        <f>SUM(H48:P48)</f>
        <v>2500</v>
      </c>
      <c r="H48" s="10">
        <f>SUM(H49:H50)</f>
        <v>0</v>
      </c>
      <c r="I48" s="10">
        <f t="shared" ref="I48" si="48">SUM(I49:I50)</f>
        <v>0</v>
      </c>
      <c r="J48" s="10">
        <f t="shared" ref="J48" si="49">SUM(J49:J50)</f>
        <v>0</v>
      </c>
      <c r="K48" s="10">
        <f t="shared" ref="K48:L48" si="50">SUM(K49:K50)</f>
        <v>0</v>
      </c>
      <c r="L48" s="10">
        <f t="shared" si="50"/>
        <v>0</v>
      </c>
      <c r="M48" s="10">
        <f t="shared" ref="M48:P48" si="51">SUM(M49:M50)</f>
        <v>0</v>
      </c>
      <c r="N48" s="10">
        <f t="shared" si="51"/>
        <v>2500</v>
      </c>
      <c r="O48" s="10">
        <f t="shared" ref="O48" si="52">SUM(O49:O50)</f>
        <v>0</v>
      </c>
      <c r="P48" s="10">
        <f t="shared" si="51"/>
        <v>0</v>
      </c>
      <c r="Q48" s="29" t="s">
        <v>20</v>
      </c>
      <c r="R48" s="29" t="s">
        <v>4</v>
      </c>
      <c r="S48" s="29">
        <v>100</v>
      </c>
      <c r="T48" s="29">
        <v>0</v>
      </c>
      <c r="U48" s="29">
        <v>0</v>
      </c>
      <c r="V48" s="29">
        <v>0</v>
      </c>
      <c r="W48" s="29">
        <v>0</v>
      </c>
      <c r="X48" s="26">
        <v>0</v>
      </c>
      <c r="Y48" s="26">
        <v>0</v>
      </c>
      <c r="Z48" s="26">
        <v>100</v>
      </c>
      <c r="AA48" s="26">
        <v>0</v>
      </c>
      <c r="AB48" s="26">
        <v>0</v>
      </c>
    </row>
    <row r="49" spans="1:28" ht="81.75" customHeight="1" x14ac:dyDescent="0.3">
      <c r="A49" s="68"/>
      <c r="B49" s="77"/>
      <c r="C49" s="30"/>
      <c r="D49" s="30"/>
      <c r="E49" s="30"/>
      <c r="F49" s="8" t="s">
        <v>34</v>
      </c>
      <c r="G49" s="13">
        <f t="shared" ref="G49:G50" si="53">SUM(H49:P49)</f>
        <v>2500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2500</v>
      </c>
      <c r="O49" s="10">
        <v>0</v>
      </c>
      <c r="P49" s="10">
        <v>0</v>
      </c>
      <c r="Q49" s="30"/>
      <c r="R49" s="30"/>
      <c r="S49" s="30"/>
      <c r="T49" s="30"/>
      <c r="U49" s="30"/>
      <c r="V49" s="30"/>
      <c r="W49" s="30"/>
      <c r="X49" s="27"/>
      <c r="Y49" s="27"/>
      <c r="Z49" s="27"/>
      <c r="AA49" s="27"/>
      <c r="AB49" s="27"/>
    </row>
    <row r="50" spans="1:28" ht="55.5" customHeight="1" x14ac:dyDescent="0.3">
      <c r="A50" s="69"/>
      <c r="B50" s="78"/>
      <c r="C50" s="31"/>
      <c r="D50" s="31"/>
      <c r="E50" s="31"/>
      <c r="F50" s="8" t="s">
        <v>35</v>
      </c>
      <c r="G50" s="13">
        <f t="shared" si="53"/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31"/>
      <c r="R50" s="31"/>
      <c r="S50" s="31"/>
      <c r="T50" s="31"/>
      <c r="U50" s="31"/>
      <c r="V50" s="31"/>
      <c r="W50" s="31"/>
      <c r="X50" s="28"/>
      <c r="Y50" s="28"/>
      <c r="Z50" s="28"/>
      <c r="AA50" s="28"/>
      <c r="AB50" s="28"/>
    </row>
    <row r="51" spans="1:28" ht="147" customHeight="1" x14ac:dyDescent="0.3">
      <c r="A51" s="53" t="s">
        <v>55</v>
      </c>
      <c r="B51" s="54"/>
      <c r="C51" s="4">
        <v>2024</v>
      </c>
      <c r="D51" s="4">
        <v>2027</v>
      </c>
      <c r="E51" s="4" t="s">
        <v>32</v>
      </c>
      <c r="F51" s="4" t="s">
        <v>32</v>
      </c>
      <c r="G51" s="4" t="s">
        <v>32</v>
      </c>
      <c r="H51" s="4" t="s">
        <v>32</v>
      </c>
      <c r="I51" s="4" t="s">
        <v>32</v>
      </c>
      <c r="J51" s="4" t="s">
        <v>32</v>
      </c>
      <c r="K51" s="4" t="s">
        <v>32</v>
      </c>
      <c r="L51" s="4" t="s">
        <v>32</v>
      </c>
      <c r="M51" s="4" t="s">
        <v>32</v>
      </c>
      <c r="N51" s="4" t="s">
        <v>32</v>
      </c>
      <c r="O51" s="4" t="s">
        <v>32</v>
      </c>
      <c r="P51" s="4" t="s">
        <v>32</v>
      </c>
      <c r="Q51" s="4" t="s">
        <v>32</v>
      </c>
      <c r="R51" s="4" t="s">
        <v>32</v>
      </c>
      <c r="S51" s="4" t="s">
        <v>32</v>
      </c>
      <c r="T51" s="4" t="s">
        <v>32</v>
      </c>
      <c r="U51" s="4" t="s">
        <v>32</v>
      </c>
      <c r="V51" s="4" t="s">
        <v>32</v>
      </c>
      <c r="W51" s="4" t="s">
        <v>32</v>
      </c>
      <c r="X51" s="4" t="s">
        <v>32</v>
      </c>
      <c r="Y51" s="4" t="s">
        <v>32</v>
      </c>
      <c r="Z51" s="4" t="s">
        <v>32</v>
      </c>
      <c r="AA51" s="4" t="s">
        <v>32</v>
      </c>
      <c r="AB51" s="4" t="s">
        <v>32</v>
      </c>
    </row>
    <row r="52" spans="1:28" ht="71.25" customHeight="1" x14ac:dyDescent="0.3">
      <c r="A52" s="41" t="s">
        <v>71</v>
      </c>
      <c r="B52" s="42"/>
      <c r="C52" s="14">
        <v>2024</v>
      </c>
      <c r="D52" s="14">
        <v>2027</v>
      </c>
      <c r="E52" s="47" t="s">
        <v>32</v>
      </c>
      <c r="F52" s="7" t="s">
        <v>33</v>
      </c>
      <c r="G52" s="12">
        <f>SUM(H52:P52)</f>
        <v>13500</v>
      </c>
      <c r="H52" s="9">
        <f>SUM(H53:H54)</f>
        <v>0</v>
      </c>
      <c r="I52" s="9">
        <f t="shared" ref="I52:P52" si="54">SUM(I53:I54)</f>
        <v>0</v>
      </c>
      <c r="J52" s="9">
        <f t="shared" si="54"/>
        <v>0</v>
      </c>
      <c r="K52" s="9">
        <f t="shared" si="54"/>
        <v>0</v>
      </c>
      <c r="L52" s="9">
        <f t="shared" si="54"/>
        <v>0</v>
      </c>
      <c r="M52" s="9">
        <f t="shared" ref="M52" si="55">SUM(M53:M54)</f>
        <v>0</v>
      </c>
      <c r="N52" s="9">
        <f t="shared" si="54"/>
        <v>5500</v>
      </c>
      <c r="O52" s="9">
        <f t="shared" ref="O52" si="56">SUM(O53:O54)</f>
        <v>4000</v>
      </c>
      <c r="P52" s="9">
        <f t="shared" si="54"/>
        <v>4000</v>
      </c>
      <c r="Q52" s="14" t="s">
        <v>32</v>
      </c>
      <c r="R52" s="14" t="s">
        <v>32</v>
      </c>
      <c r="S52" s="14" t="s">
        <v>32</v>
      </c>
      <c r="T52" s="14" t="s">
        <v>32</v>
      </c>
      <c r="U52" s="14" t="s">
        <v>32</v>
      </c>
      <c r="V52" s="14" t="s">
        <v>32</v>
      </c>
      <c r="W52" s="14" t="s">
        <v>32</v>
      </c>
      <c r="X52" s="14" t="s">
        <v>32</v>
      </c>
      <c r="Y52" s="14" t="s">
        <v>32</v>
      </c>
      <c r="Z52" s="14" t="s">
        <v>32</v>
      </c>
      <c r="AA52" s="14" t="s">
        <v>32</v>
      </c>
      <c r="AB52" s="14" t="s">
        <v>32</v>
      </c>
    </row>
    <row r="53" spans="1:28" ht="78" customHeight="1" x14ac:dyDescent="0.3">
      <c r="A53" s="43"/>
      <c r="B53" s="44"/>
      <c r="C53" s="15"/>
      <c r="D53" s="15"/>
      <c r="E53" s="48"/>
      <c r="F53" s="7" t="s">
        <v>34</v>
      </c>
      <c r="G53" s="12">
        <f t="shared" ref="G53:G63" si="57">SUM(H53:P53)</f>
        <v>13500</v>
      </c>
      <c r="H53" s="9">
        <f>H56</f>
        <v>0</v>
      </c>
      <c r="I53" s="9">
        <f t="shared" ref="I53:P54" si="58">I56</f>
        <v>0</v>
      </c>
      <c r="J53" s="9">
        <f t="shared" si="58"/>
        <v>0</v>
      </c>
      <c r="K53" s="9">
        <f t="shared" si="58"/>
        <v>0</v>
      </c>
      <c r="L53" s="9">
        <f t="shared" si="58"/>
        <v>0</v>
      </c>
      <c r="M53" s="9">
        <f t="shared" ref="M53" si="59">M56</f>
        <v>0</v>
      </c>
      <c r="N53" s="9">
        <f t="shared" si="58"/>
        <v>5500</v>
      </c>
      <c r="O53" s="9">
        <f t="shared" ref="O53" si="60">O56</f>
        <v>4000</v>
      </c>
      <c r="P53" s="9">
        <f t="shared" si="58"/>
        <v>4000</v>
      </c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</row>
    <row r="54" spans="1:28" ht="42.6" customHeight="1" x14ac:dyDescent="0.3">
      <c r="A54" s="45"/>
      <c r="B54" s="46"/>
      <c r="C54" s="16"/>
      <c r="D54" s="16"/>
      <c r="E54" s="49"/>
      <c r="F54" s="7" t="s">
        <v>35</v>
      </c>
      <c r="G54" s="12">
        <f t="shared" si="57"/>
        <v>0</v>
      </c>
      <c r="H54" s="9">
        <f>H57</f>
        <v>0</v>
      </c>
      <c r="I54" s="9">
        <f t="shared" si="58"/>
        <v>0</v>
      </c>
      <c r="J54" s="9">
        <f t="shared" si="58"/>
        <v>0</v>
      </c>
      <c r="K54" s="9">
        <f t="shared" si="58"/>
        <v>0</v>
      </c>
      <c r="L54" s="9">
        <f t="shared" si="58"/>
        <v>0</v>
      </c>
      <c r="M54" s="9">
        <f t="shared" ref="M54" si="61">M57</f>
        <v>0</v>
      </c>
      <c r="N54" s="9">
        <f t="shared" si="58"/>
        <v>0</v>
      </c>
      <c r="O54" s="9">
        <f t="shared" ref="O54" si="62">O57</f>
        <v>0</v>
      </c>
      <c r="P54" s="9">
        <f t="shared" si="58"/>
        <v>0</v>
      </c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</row>
    <row r="55" spans="1:28" ht="54" customHeight="1" x14ac:dyDescent="0.3">
      <c r="A55" s="67" t="s">
        <v>59</v>
      </c>
      <c r="B55" s="76" t="s">
        <v>60</v>
      </c>
      <c r="C55" s="29">
        <v>2024</v>
      </c>
      <c r="D55" s="29">
        <v>2027</v>
      </c>
      <c r="E55" s="29" t="s">
        <v>66</v>
      </c>
      <c r="F55" s="8" t="s">
        <v>33</v>
      </c>
      <c r="G55" s="12">
        <f t="shared" si="57"/>
        <v>13500</v>
      </c>
      <c r="H55" s="10">
        <f>SUM(H56:H57)</f>
        <v>0</v>
      </c>
      <c r="I55" s="10">
        <f t="shared" ref="I55:P55" si="63">SUM(I56:I57)</f>
        <v>0</v>
      </c>
      <c r="J55" s="10">
        <f t="shared" si="63"/>
        <v>0</v>
      </c>
      <c r="K55" s="10">
        <f t="shared" si="63"/>
        <v>0</v>
      </c>
      <c r="L55" s="10">
        <f t="shared" ref="L55:M55" si="64">SUM(L56:L57)</f>
        <v>0</v>
      </c>
      <c r="M55" s="10">
        <f t="shared" si="64"/>
        <v>0</v>
      </c>
      <c r="N55" s="10">
        <f t="shared" si="63"/>
        <v>5500</v>
      </c>
      <c r="O55" s="10">
        <f t="shared" ref="O55" si="65">SUM(O56:O57)</f>
        <v>4000</v>
      </c>
      <c r="P55" s="10">
        <f t="shared" si="63"/>
        <v>4000</v>
      </c>
      <c r="Q55" s="29" t="s">
        <v>32</v>
      </c>
      <c r="R55" s="29" t="s">
        <v>32</v>
      </c>
      <c r="S55" s="29" t="s">
        <v>32</v>
      </c>
      <c r="T55" s="29" t="s">
        <v>32</v>
      </c>
      <c r="U55" s="29" t="s">
        <v>32</v>
      </c>
      <c r="V55" s="29" t="s">
        <v>32</v>
      </c>
      <c r="W55" s="29" t="s">
        <v>32</v>
      </c>
      <c r="X55" s="29" t="s">
        <v>32</v>
      </c>
      <c r="Y55" s="29" t="s">
        <v>32</v>
      </c>
      <c r="Z55" s="29" t="s">
        <v>32</v>
      </c>
      <c r="AA55" s="29" t="s">
        <v>32</v>
      </c>
      <c r="AB55" s="29" t="s">
        <v>32</v>
      </c>
    </row>
    <row r="56" spans="1:28" ht="79.5" customHeight="1" x14ac:dyDescent="0.3">
      <c r="A56" s="68"/>
      <c r="B56" s="77"/>
      <c r="C56" s="30"/>
      <c r="D56" s="30"/>
      <c r="E56" s="30"/>
      <c r="F56" s="8" t="s">
        <v>34</v>
      </c>
      <c r="G56" s="12">
        <f t="shared" si="57"/>
        <v>13500</v>
      </c>
      <c r="H56" s="10">
        <f>H59+H62</f>
        <v>0</v>
      </c>
      <c r="I56" s="10">
        <f t="shared" ref="I56:P56" si="66">I59+I62</f>
        <v>0</v>
      </c>
      <c r="J56" s="10">
        <v>0</v>
      </c>
      <c r="K56" s="10">
        <f t="shared" si="66"/>
        <v>0</v>
      </c>
      <c r="L56" s="10">
        <f t="shared" si="66"/>
        <v>0</v>
      </c>
      <c r="M56" s="10">
        <f t="shared" ref="M56" si="67">M59+M62</f>
        <v>0</v>
      </c>
      <c r="N56" s="10">
        <f t="shared" si="66"/>
        <v>5500</v>
      </c>
      <c r="O56" s="10">
        <f t="shared" ref="O56" si="68">O59+O62</f>
        <v>4000</v>
      </c>
      <c r="P56" s="10">
        <f t="shared" si="66"/>
        <v>4000</v>
      </c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</row>
    <row r="57" spans="1:28" ht="60" customHeight="1" x14ac:dyDescent="0.3">
      <c r="A57" s="69"/>
      <c r="B57" s="78"/>
      <c r="C57" s="31"/>
      <c r="D57" s="31"/>
      <c r="E57" s="31"/>
      <c r="F57" s="8" t="s">
        <v>35</v>
      </c>
      <c r="G57" s="12">
        <f t="shared" si="57"/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</row>
    <row r="58" spans="1:28" ht="60" customHeight="1" x14ac:dyDescent="0.3">
      <c r="A58" s="67" t="s">
        <v>13</v>
      </c>
      <c r="B58" s="76" t="s">
        <v>41</v>
      </c>
      <c r="C58" s="29">
        <v>2025</v>
      </c>
      <c r="D58" s="29">
        <v>2025</v>
      </c>
      <c r="E58" s="29" t="s">
        <v>74</v>
      </c>
      <c r="F58" s="8" t="s">
        <v>33</v>
      </c>
      <c r="G58" s="12">
        <f t="shared" si="57"/>
        <v>1500</v>
      </c>
      <c r="H58" s="10">
        <f>SUM(H59:H60)</f>
        <v>0</v>
      </c>
      <c r="I58" s="10">
        <f t="shared" ref="I58" si="69">SUM(I59:I60)</f>
        <v>0</v>
      </c>
      <c r="J58" s="10">
        <f t="shared" ref="J58" si="70">SUM(J59:J60)</f>
        <v>0</v>
      </c>
      <c r="K58" s="10">
        <f t="shared" ref="K58:L58" si="71">SUM(K59:K60)</f>
        <v>0</v>
      </c>
      <c r="L58" s="10">
        <f t="shared" si="71"/>
        <v>0</v>
      </c>
      <c r="M58" s="10">
        <f t="shared" ref="M58:P58" si="72">SUM(M59:M60)</f>
        <v>0</v>
      </c>
      <c r="N58" s="10">
        <f t="shared" si="72"/>
        <v>1500</v>
      </c>
      <c r="O58" s="10">
        <f t="shared" ref="O58" si="73">SUM(O59:O60)</f>
        <v>0</v>
      </c>
      <c r="P58" s="10">
        <f t="shared" si="72"/>
        <v>0</v>
      </c>
      <c r="Q58" s="29" t="s">
        <v>21</v>
      </c>
      <c r="R58" s="29" t="s">
        <v>6</v>
      </c>
      <c r="S58" s="29">
        <f>T58+U58+V58+W58+X58+AB58</f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1</v>
      </c>
      <c r="AA58" s="29">
        <v>0</v>
      </c>
      <c r="AB58" s="29">
        <v>0</v>
      </c>
    </row>
    <row r="59" spans="1:28" ht="81.75" customHeight="1" x14ac:dyDescent="0.3">
      <c r="A59" s="68"/>
      <c r="B59" s="77"/>
      <c r="C59" s="30"/>
      <c r="D59" s="30"/>
      <c r="E59" s="30"/>
      <c r="F59" s="8" t="s">
        <v>34</v>
      </c>
      <c r="G59" s="12">
        <f t="shared" si="57"/>
        <v>1500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1500</v>
      </c>
      <c r="O59" s="10">
        <v>0</v>
      </c>
      <c r="P59" s="10">
        <v>0</v>
      </c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</row>
    <row r="60" spans="1:28" ht="40.5" customHeight="1" x14ac:dyDescent="0.3">
      <c r="A60" s="69"/>
      <c r="B60" s="78"/>
      <c r="C60" s="31"/>
      <c r="D60" s="31"/>
      <c r="E60" s="31"/>
      <c r="F60" s="8" t="s">
        <v>35</v>
      </c>
      <c r="G60" s="12">
        <f t="shared" si="57"/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</row>
    <row r="61" spans="1:28" ht="69" customHeight="1" x14ac:dyDescent="0.3">
      <c r="A61" s="67" t="s">
        <v>14</v>
      </c>
      <c r="B61" s="76" t="s">
        <v>42</v>
      </c>
      <c r="C61" s="29">
        <v>2025</v>
      </c>
      <c r="D61" s="29">
        <v>2027</v>
      </c>
      <c r="E61" s="29" t="s">
        <v>66</v>
      </c>
      <c r="F61" s="8" t="s">
        <v>33</v>
      </c>
      <c r="G61" s="12">
        <f t="shared" si="57"/>
        <v>12000</v>
      </c>
      <c r="H61" s="10">
        <f>SUM(H62:H63)</f>
        <v>0</v>
      </c>
      <c r="I61" s="10">
        <f t="shared" ref="I61" si="74">SUM(I62:I63)</f>
        <v>0</v>
      </c>
      <c r="J61" s="10">
        <f t="shared" ref="J61" si="75">SUM(J62:J63)</f>
        <v>0</v>
      </c>
      <c r="K61" s="10">
        <f t="shared" ref="K61:L61" si="76">SUM(K62:K63)</f>
        <v>0</v>
      </c>
      <c r="L61" s="10">
        <f t="shared" si="76"/>
        <v>0</v>
      </c>
      <c r="M61" s="10">
        <f t="shared" ref="M61:P61" si="77">SUM(M62:M63)</f>
        <v>0</v>
      </c>
      <c r="N61" s="10">
        <f t="shared" si="77"/>
        <v>4000</v>
      </c>
      <c r="O61" s="10">
        <f t="shared" ref="O61" si="78">SUM(O62:O63)</f>
        <v>4000</v>
      </c>
      <c r="P61" s="10">
        <f t="shared" si="77"/>
        <v>4000</v>
      </c>
      <c r="Q61" s="29" t="s">
        <v>22</v>
      </c>
      <c r="R61" s="29" t="s">
        <v>4</v>
      </c>
      <c r="S61" s="29">
        <v>100</v>
      </c>
      <c r="T61" s="29">
        <v>0</v>
      </c>
      <c r="U61" s="29">
        <v>0</v>
      </c>
      <c r="V61" s="29">
        <v>0</v>
      </c>
      <c r="W61" s="29">
        <v>0</v>
      </c>
      <c r="X61" s="26">
        <v>0</v>
      </c>
      <c r="Y61" s="26">
        <v>0</v>
      </c>
      <c r="Z61" s="26">
        <v>100</v>
      </c>
      <c r="AA61" s="26">
        <v>100</v>
      </c>
      <c r="AB61" s="26">
        <v>100</v>
      </c>
    </row>
    <row r="62" spans="1:28" ht="82.5" customHeight="1" x14ac:dyDescent="0.3">
      <c r="A62" s="68"/>
      <c r="B62" s="77"/>
      <c r="C62" s="30"/>
      <c r="D62" s="30"/>
      <c r="E62" s="30"/>
      <c r="F62" s="8" t="s">
        <v>34</v>
      </c>
      <c r="G62" s="12">
        <f t="shared" si="57"/>
        <v>12000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4000</v>
      </c>
      <c r="O62" s="10">
        <v>4000</v>
      </c>
      <c r="P62" s="10">
        <v>4000</v>
      </c>
      <c r="Q62" s="30"/>
      <c r="R62" s="30"/>
      <c r="S62" s="30"/>
      <c r="T62" s="30"/>
      <c r="U62" s="30"/>
      <c r="V62" s="30"/>
      <c r="W62" s="30"/>
      <c r="X62" s="27"/>
      <c r="Y62" s="27"/>
      <c r="Z62" s="27"/>
      <c r="AA62" s="27"/>
      <c r="AB62" s="27"/>
    </row>
    <row r="63" spans="1:28" ht="51" customHeight="1" x14ac:dyDescent="0.3">
      <c r="A63" s="69"/>
      <c r="B63" s="78"/>
      <c r="C63" s="31"/>
      <c r="D63" s="31"/>
      <c r="E63" s="31"/>
      <c r="F63" s="8" t="s">
        <v>35</v>
      </c>
      <c r="G63" s="12">
        <f t="shared" si="57"/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31"/>
      <c r="R63" s="31"/>
      <c r="S63" s="31"/>
      <c r="T63" s="31"/>
      <c r="U63" s="31"/>
      <c r="V63" s="31"/>
      <c r="W63" s="31"/>
      <c r="X63" s="28"/>
      <c r="Y63" s="28"/>
      <c r="Z63" s="28"/>
      <c r="AA63" s="28"/>
      <c r="AB63" s="28"/>
    </row>
    <row r="64" spans="1:28" ht="106.5" customHeight="1" x14ac:dyDescent="0.3">
      <c r="A64" s="53" t="s">
        <v>76</v>
      </c>
      <c r="B64" s="54"/>
      <c r="C64" s="4">
        <v>2020</v>
      </c>
      <c r="D64" s="4">
        <v>2027</v>
      </c>
      <c r="E64" s="4" t="s">
        <v>32</v>
      </c>
      <c r="F64" s="4" t="s">
        <v>32</v>
      </c>
      <c r="G64" s="11" t="s">
        <v>32</v>
      </c>
      <c r="H64" s="11" t="s">
        <v>32</v>
      </c>
      <c r="I64" s="11" t="s">
        <v>32</v>
      </c>
      <c r="J64" s="11" t="s">
        <v>32</v>
      </c>
      <c r="K64" s="11" t="s">
        <v>32</v>
      </c>
      <c r="L64" s="11" t="s">
        <v>32</v>
      </c>
      <c r="M64" s="11" t="s">
        <v>32</v>
      </c>
      <c r="N64" s="11" t="s">
        <v>32</v>
      </c>
      <c r="O64" s="11" t="s">
        <v>32</v>
      </c>
      <c r="P64" s="11" t="s">
        <v>32</v>
      </c>
      <c r="Q64" s="4" t="s">
        <v>32</v>
      </c>
      <c r="R64" s="4" t="s">
        <v>32</v>
      </c>
      <c r="S64" s="4" t="s">
        <v>32</v>
      </c>
      <c r="T64" s="4" t="s">
        <v>32</v>
      </c>
      <c r="U64" s="4" t="s">
        <v>32</v>
      </c>
      <c r="V64" s="4" t="s">
        <v>32</v>
      </c>
      <c r="W64" s="4" t="s">
        <v>32</v>
      </c>
      <c r="X64" s="4" t="s">
        <v>32</v>
      </c>
      <c r="Y64" s="4" t="s">
        <v>32</v>
      </c>
      <c r="Z64" s="4" t="s">
        <v>32</v>
      </c>
      <c r="AA64" s="4" t="s">
        <v>32</v>
      </c>
      <c r="AB64" s="4" t="s">
        <v>32</v>
      </c>
    </row>
    <row r="65" spans="1:28" ht="85.5" customHeight="1" x14ac:dyDescent="0.3">
      <c r="A65" s="41" t="s">
        <v>72</v>
      </c>
      <c r="B65" s="42"/>
      <c r="C65" s="14">
        <v>2020</v>
      </c>
      <c r="D65" s="14">
        <v>2027</v>
      </c>
      <c r="E65" s="47" t="s">
        <v>32</v>
      </c>
      <c r="F65" s="7" t="s">
        <v>33</v>
      </c>
      <c r="G65" s="12">
        <f>SUM(H65:P65)</f>
        <v>9793829.0599999987</v>
      </c>
      <c r="H65" s="9">
        <f>SUM(H66:H67)</f>
        <v>0</v>
      </c>
      <c r="I65" s="9">
        <f t="shared" ref="I65:N65" si="79">SUM(I66:I67)</f>
        <v>696112.69</v>
      </c>
      <c r="J65" s="9">
        <f t="shared" si="79"/>
        <v>1092588.53</v>
      </c>
      <c r="K65" s="9">
        <f t="shared" si="79"/>
        <v>1042936.16</v>
      </c>
      <c r="L65" s="9">
        <f t="shared" si="79"/>
        <v>370549.34</v>
      </c>
      <c r="M65" s="9">
        <f t="shared" ref="M65" si="80">SUM(M66:M67)</f>
        <v>981642.34</v>
      </c>
      <c r="N65" s="9">
        <f t="shared" si="79"/>
        <v>1870000</v>
      </c>
      <c r="O65" s="9">
        <f t="shared" ref="O65:P65" si="81">SUM(O66:O67)</f>
        <v>1870000</v>
      </c>
      <c r="P65" s="9">
        <f t="shared" si="81"/>
        <v>1870000</v>
      </c>
      <c r="Q65" s="14" t="s">
        <v>32</v>
      </c>
      <c r="R65" s="14" t="s">
        <v>32</v>
      </c>
      <c r="S65" s="14" t="s">
        <v>32</v>
      </c>
      <c r="T65" s="14" t="s">
        <v>32</v>
      </c>
      <c r="U65" s="14" t="s">
        <v>32</v>
      </c>
      <c r="V65" s="14" t="s">
        <v>32</v>
      </c>
      <c r="W65" s="14" t="s">
        <v>32</v>
      </c>
      <c r="X65" s="14" t="s">
        <v>32</v>
      </c>
      <c r="Y65" s="14" t="s">
        <v>32</v>
      </c>
      <c r="Z65" s="14" t="s">
        <v>32</v>
      </c>
      <c r="AA65" s="14" t="s">
        <v>32</v>
      </c>
      <c r="AB65" s="14" t="s">
        <v>32</v>
      </c>
    </row>
    <row r="66" spans="1:28" ht="88.5" customHeight="1" x14ac:dyDescent="0.3">
      <c r="A66" s="43"/>
      <c r="B66" s="44"/>
      <c r="C66" s="15"/>
      <c r="D66" s="15"/>
      <c r="E66" s="48"/>
      <c r="F66" s="7" t="s">
        <v>34</v>
      </c>
      <c r="G66" s="12">
        <f t="shared" ref="G66:G79" si="82">SUM(H66:P66)</f>
        <v>9793829.0599999987</v>
      </c>
      <c r="H66" s="9">
        <f>H69</f>
        <v>0</v>
      </c>
      <c r="I66" s="9">
        <f t="shared" ref="I66:N67" si="83">I69</f>
        <v>696112.69</v>
      </c>
      <c r="J66" s="9">
        <f t="shared" si="83"/>
        <v>1092588.53</v>
      </c>
      <c r="K66" s="9">
        <f t="shared" si="83"/>
        <v>1042936.16</v>
      </c>
      <c r="L66" s="9">
        <f t="shared" si="83"/>
        <v>370549.34</v>
      </c>
      <c r="M66" s="9">
        <f t="shared" ref="M66" si="84">M69</f>
        <v>981642.34</v>
      </c>
      <c r="N66" s="9">
        <f t="shared" si="83"/>
        <v>1870000</v>
      </c>
      <c r="O66" s="9">
        <f t="shared" ref="O66:P66" si="85">O69</f>
        <v>1870000</v>
      </c>
      <c r="P66" s="9">
        <f t="shared" si="85"/>
        <v>1870000</v>
      </c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</row>
    <row r="67" spans="1:28" ht="78.75" customHeight="1" x14ac:dyDescent="0.3">
      <c r="A67" s="45"/>
      <c r="B67" s="46"/>
      <c r="C67" s="16"/>
      <c r="D67" s="16"/>
      <c r="E67" s="49"/>
      <c r="F67" s="7" t="s">
        <v>35</v>
      </c>
      <c r="G67" s="12">
        <f t="shared" si="82"/>
        <v>0</v>
      </c>
      <c r="H67" s="9">
        <f>H70</f>
        <v>0</v>
      </c>
      <c r="I67" s="9">
        <f t="shared" si="83"/>
        <v>0</v>
      </c>
      <c r="J67" s="9">
        <f t="shared" si="83"/>
        <v>0</v>
      </c>
      <c r="K67" s="9">
        <f t="shared" si="83"/>
        <v>0</v>
      </c>
      <c r="L67" s="9">
        <f t="shared" si="83"/>
        <v>0</v>
      </c>
      <c r="M67" s="9">
        <f t="shared" ref="M67" si="86">M70</f>
        <v>0</v>
      </c>
      <c r="N67" s="9">
        <f t="shared" si="83"/>
        <v>0</v>
      </c>
      <c r="O67" s="9">
        <f t="shared" ref="O67:P67" si="87">O70</f>
        <v>0</v>
      </c>
      <c r="P67" s="9">
        <f t="shared" si="87"/>
        <v>0</v>
      </c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</row>
    <row r="68" spans="1:28" ht="60" customHeight="1" x14ac:dyDescent="0.3">
      <c r="A68" s="73" t="s">
        <v>62</v>
      </c>
      <c r="B68" s="70" t="s">
        <v>64</v>
      </c>
      <c r="C68" s="14">
        <v>2020</v>
      </c>
      <c r="D68" s="14">
        <v>2027</v>
      </c>
      <c r="E68" s="47" t="s">
        <v>32</v>
      </c>
      <c r="F68" s="7" t="s">
        <v>33</v>
      </c>
      <c r="G68" s="12">
        <f t="shared" si="82"/>
        <v>9793829.0599999987</v>
      </c>
      <c r="H68" s="9">
        <f>SUM(H69:H70)</f>
        <v>0</v>
      </c>
      <c r="I68" s="9">
        <f t="shared" ref="I68:N68" si="88">SUM(I69:I70)</f>
        <v>696112.69</v>
      </c>
      <c r="J68" s="9">
        <f t="shared" si="88"/>
        <v>1092588.53</v>
      </c>
      <c r="K68" s="9">
        <f t="shared" si="88"/>
        <v>1042936.16</v>
      </c>
      <c r="L68" s="9">
        <f t="shared" si="88"/>
        <v>370549.34</v>
      </c>
      <c r="M68" s="9">
        <f t="shared" ref="M68" si="89">SUM(M69:M70)</f>
        <v>981642.34</v>
      </c>
      <c r="N68" s="9">
        <f t="shared" si="88"/>
        <v>1870000</v>
      </c>
      <c r="O68" s="9">
        <f t="shared" ref="O68:P68" si="90">SUM(O69:O70)</f>
        <v>1870000</v>
      </c>
      <c r="P68" s="9">
        <f t="shared" si="90"/>
        <v>1870000</v>
      </c>
      <c r="Q68" s="14" t="s">
        <v>32</v>
      </c>
      <c r="R68" s="14" t="s">
        <v>32</v>
      </c>
      <c r="S68" s="14" t="s">
        <v>32</v>
      </c>
      <c r="T68" s="14" t="s">
        <v>32</v>
      </c>
      <c r="U68" s="14" t="s">
        <v>32</v>
      </c>
      <c r="V68" s="14" t="s">
        <v>32</v>
      </c>
      <c r="W68" s="14" t="s">
        <v>32</v>
      </c>
      <c r="X68" s="14" t="s">
        <v>32</v>
      </c>
      <c r="Y68" s="14" t="s">
        <v>32</v>
      </c>
      <c r="Z68" s="14" t="s">
        <v>32</v>
      </c>
      <c r="AA68" s="14" t="s">
        <v>32</v>
      </c>
      <c r="AB68" s="14" t="s">
        <v>32</v>
      </c>
    </row>
    <row r="69" spans="1:28" ht="91.5" customHeight="1" x14ac:dyDescent="0.3">
      <c r="A69" s="74"/>
      <c r="B69" s="71"/>
      <c r="C69" s="15"/>
      <c r="D69" s="15"/>
      <c r="E69" s="48"/>
      <c r="F69" s="7" t="s">
        <v>34</v>
      </c>
      <c r="G69" s="12">
        <f t="shared" si="82"/>
        <v>9793829.0599999987</v>
      </c>
      <c r="H69" s="9">
        <f>H72</f>
        <v>0</v>
      </c>
      <c r="I69" s="10">
        <f t="shared" ref="I69:N69" si="91">I72</f>
        <v>696112.69</v>
      </c>
      <c r="J69" s="9">
        <f t="shared" si="91"/>
        <v>1092588.53</v>
      </c>
      <c r="K69" s="9">
        <f t="shared" si="91"/>
        <v>1042936.16</v>
      </c>
      <c r="L69" s="9">
        <f t="shared" si="91"/>
        <v>370549.34</v>
      </c>
      <c r="M69" s="9">
        <f t="shared" ref="M69" si="92">M72</f>
        <v>981642.34</v>
      </c>
      <c r="N69" s="9">
        <f t="shared" si="91"/>
        <v>1870000</v>
      </c>
      <c r="O69" s="9">
        <f t="shared" ref="O69:P69" si="93">O72</f>
        <v>1870000</v>
      </c>
      <c r="P69" s="9">
        <f t="shared" si="93"/>
        <v>1870000</v>
      </c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</row>
    <row r="70" spans="1:28" ht="45.75" customHeight="1" x14ac:dyDescent="0.3">
      <c r="A70" s="75"/>
      <c r="B70" s="72"/>
      <c r="C70" s="16"/>
      <c r="D70" s="16"/>
      <c r="E70" s="49"/>
      <c r="F70" s="7" t="s">
        <v>35</v>
      </c>
      <c r="G70" s="12">
        <f t="shared" si="82"/>
        <v>0</v>
      </c>
      <c r="H70" s="9">
        <f>H73</f>
        <v>0</v>
      </c>
      <c r="I70" s="9">
        <f t="shared" ref="I70:N70" si="94">I73</f>
        <v>0</v>
      </c>
      <c r="J70" s="9">
        <f t="shared" si="94"/>
        <v>0</v>
      </c>
      <c r="K70" s="9">
        <f t="shared" si="94"/>
        <v>0</v>
      </c>
      <c r="L70" s="9">
        <f t="shared" si="94"/>
        <v>0</v>
      </c>
      <c r="M70" s="9">
        <f t="shared" ref="M70" si="95">M73</f>
        <v>0</v>
      </c>
      <c r="N70" s="9">
        <f t="shared" si="94"/>
        <v>0</v>
      </c>
      <c r="O70" s="9">
        <f t="shared" ref="O70:P70" si="96">O73</f>
        <v>0</v>
      </c>
      <c r="P70" s="9">
        <f t="shared" si="96"/>
        <v>0</v>
      </c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</row>
    <row r="71" spans="1:28" ht="61.5" customHeight="1" x14ac:dyDescent="0.3">
      <c r="A71" s="73" t="s">
        <v>63</v>
      </c>
      <c r="B71" s="70" t="s">
        <v>65</v>
      </c>
      <c r="C71" s="14">
        <v>2020</v>
      </c>
      <c r="D71" s="14">
        <v>2027</v>
      </c>
      <c r="E71" s="14" t="s">
        <v>66</v>
      </c>
      <c r="F71" s="7" t="s">
        <v>33</v>
      </c>
      <c r="G71" s="12">
        <f t="shared" si="82"/>
        <v>9793829.0599999987</v>
      </c>
      <c r="H71" s="9">
        <f>SUM(H72:H73)</f>
        <v>0</v>
      </c>
      <c r="I71" s="9">
        <f t="shared" ref="I71:P71" si="97">SUM(I72:I73)</f>
        <v>696112.69</v>
      </c>
      <c r="J71" s="9">
        <f t="shared" si="97"/>
        <v>1092588.53</v>
      </c>
      <c r="K71" s="9">
        <f t="shared" si="97"/>
        <v>1042936.16</v>
      </c>
      <c r="L71" s="9">
        <f t="shared" si="97"/>
        <v>370549.34</v>
      </c>
      <c r="M71" s="9">
        <f t="shared" ref="M71" si="98">SUM(M72:M73)</f>
        <v>981642.34</v>
      </c>
      <c r="N71" s="9">
        <f t="shared" si="97"/>
        <v>1870000</v>
      </c>
      <c r="O71" s="9">
        <f t="shared" ref="O71" si="99">SUM(O72:O73)</f>
        <v>1870000</v>
      </c>
      <c r="P71" s="9">
        <f t="shared" si="97"/>
        <v>1870000</v>
      </c>
      <c r="Q71" s="14" t="s">
        <v>75</v>
      </c>
      <c r="R71" s="14" t="s">
        <v>6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</row>
    <row r="72" spans="1:28" ht="85.5" customHeight="1" x14ac:dyDescent="0.3">
      <c r="A72" s="74"/>
      <c r="B72" s="71"/>
      <c r="C72" s="15"/>
      <c r="D72" s="15"/>
      <c r="E72" s="15"/>
      <c r="F72" s="7" t="s">
        <v>34</v>
      </c>
      <c r="G72" s="12">
        <f t="shared" si="82"/>
        <v>9793829.0599999987</v>
      </c>
      <c r="H72" s="9">
        <v>0</v>
      </c>
      <c r="I72" s="9">
        <v>696112.69</v>
      </c>
      <c r="J72" s="9">
        <v>1092588.53</v>
      </c>
      <c r="K72" s="9">
        <v>1042936.16</v>
      </c>
      <c r="L72" s="9">
        <v>370549.34</v>
      </c>
      <c r="M72" s="9">
        <v>981642.34</v>
      </c>
      <c r="N72" s="9">
        <v>1870000</v>
      </c>
      <c r="O72" s="9">
        <v>1870000</v>
      </c>
      <c r="P72" s="9">
        <v>1870000</v>
      </c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</row>
    <row r="73" spans="1:28" ht="35.25" customHeight="1" x14ac:dyDescent="0.3">
      <c r="A73" s="75"/>
      <c r="B73" s="72"/>
      <c r="C73" s="16"/>
      <c r="D73" s="16"/>
      <c r="E73" s="16"/>
      <c r="F73" s="7" t="s">
        <v>35</v>
      </c>
      <c r="G73" s="12">
        <f t="shared" si="82"/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</row>
    <row r="74" spans="1:28" ht="66" customHeight="1" x14ac:dyDescent="0.3">
      <c r="A74" s="32" t="s">
        <v>73</v>
      </c>
      <c r="B74" s="33"/>
      <c r="C74" s="33"/>
      <c r="D74" s="33"/>
      <c r="E74" s="34"/>
      <c r="F74" s="7" t="s">
        <v>33</v>
      </c>
      <c r="G74" s="12">
        <f t="shared" si="82"/>
        <v>10076102.16</v>
      </c>
      <c r="H74" s="9">
        <f>SUM(H75:H76)</f>
        <v>34294.36</v>
      </c>
      <c r="I74" s="9">
        <f t="shared" ref="I74:N74" si="100">SUM(I75:I76)</f>
        <v>714876.62999999989</v>
      </c>
      <c r="J74" s="9">
        <f t="shared" si="100"/>
        <v>1095888.53</v>
      </c>
      <c r="K74" s="9">
        <f t="shared" si="100"/>
        <v>1067296.1600000001</v>
      </c>
      <c r="L74" s="9">
        <f t="shared" si="100"/>
        <v>379924.58</v>
      </c>
      <c r="M74" s="9">
        <f t="shared" ref="M74" si="101">SUM(M75:M76)</f>
        <v>1005321.9</v>
      </c>
      <c r="N74" s="9">
        <f t="shared" si="100"/>
        <v>1936100</v>
      </c>
      <c r="O74" s="9">
        <f t="shared" ref="O74:P74" si="102">SUM(O75:O76)</f>
        <v>1921200</v>
      </c>
      <c r="P74" s="9">
        <f t="shared" si="102"/>
        <v>1921200</v>
      </c>
      <c r="Q74" s="14" t="s">
        <v>32</v>
      </c>
      <c r="R74" s="14" t="s">
        <v>32</v>
      </c>
      <c r="S74" s="14" t="s">
        <v>32</v>
      </c>
      <c r="T74" s="14" t="s">
        <v>32</v>
      </c>
      <c r="U74" s="14" t="s">
        <v>32</v>
      </c>
      <c r="V74" s="14" t="s">
        <v>32</v>
      </c>
      <c r="W74" s="14" t="s">
        <v>32</v>
      </c>
      <c r="X74" s="14" t="s">
        <v>32</v>
      </c>
      <c r="Y74" s="14" t="s">
        <v>32</v>
      </c>
      <c r="Z74" s="14" t="s">
        <v>32</v>
      </c>
      <c r="AA74" s="14" t="s">
        <v>32</v>
      </c>
      <c r="AB74" s="14" t="s">
        <v>32</v>
      </c>
    </row>
    <row r="75" spans="1:28" ht="81.75" customHeight="1" x14ac:dyDescent="0.3">
      <c r="A75" s="35"/>
      <c r="B75" s="36"/>
      <c r="C75" s="36"/>
      <c r="D75" s="36"/>
      <c r="E75" s="37"/>
      <c r="F75" s="7" t="s">
        <v>34</v>
      </c>
      <c r="G75" s="12">
        <f t="shared" si="82"/>
        <v>10076102.16</v>
      </c>
      <c r="H75" s="9">
        <f>H66+H53+H37+H15</f>
        <v>34294.36</v>
      </c>
      <c r="I75" s="9">
        <f t="shared" ref="I75:L75" si="103">I66+I53+I37+I15</f>
        <v>714876.62999999989</v>
      </c>
      <c r="J75" s="9">
        <f t="shared" si="103"/>
        <v>1095888.53</v>
      </c>
      <c r="K75" s="9">
        <f t="shared" si="103"/>
        <v>1067296.1600000001</v>
      </c>
      <c r="L75" s="9">
        <f t="shared" si="103"/>
        <v>379924.58</v>
      </c>
      <c r="M75" s="9">
        <f t="shared" ref="M75:P75" si="104">M66+M53+M37+M15</f>
        <v>1005321.9</v>
      </c>
      <c r="N75" s="9">
        <f t="shared" si="104"/>
        <v>1936100</v>
      </c>
      <c r="O75" s="9">
        <f t="shared" si="104"/>
        <v>1921200</v>
      </c>
      <c r="P75" s="9">
        <f t="shared" si="104"/>
        <v>1921200</v>
      </c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1:28" ht="43.2" customHeight="1" x14ac:dyDescent="0.3">
      <c r="A76" s="38"/>
      <c r="B76" s="39"/>
      <c r="C76" s="39"/>
      <c r="D76" s="39"/>
      <c r="E76" s="40"/>
      <c r="F76" s="7" t="s">
        <v>35</v>
      </c>
      <c r="G76" s="12">
        <f t="shared" si="82"/>
        <v>0</v>
      </c>
      <c r="H76" s="9">
        <f>H67+H54+H38+H16</f>
        <v>0</v>
      </c>
      <c r="I76" s="9">
        <f t="shared" ref="I76:N76" si="105">I67+I54+I38+I16</f>
        <v>0</v>
      </c>
      <c r="J76" s="9">
        <f t="shared" si="105"/>
        <v>0</v>
      </c>
      <c r="K76" s="9">
        <f t="shared" si="105"/>
        <v>0</v>
      </c>
      <c r="L76" s="9">
        <f t="shared" si="105"/>
        <v>0</v>
      </c>
      <c r="M76" s="9">
        <f t="shared" ref="M76" si="106">M67+M54+M38+M16</f>
        <v>0</v>
      </c>
      <c r="N76" s="9">
        <f t="shared" si="105"/>
        <v>0</v>
      </c>
      <c r="O76" s="9">
        <f t="shared" ref="O76:P76" si="107">O67+O54+O38+O16</f>
        <v>0</v>
      </c>
      <c r="P76" s="9">
        <f t="shared" si="107"/>
        <v>0</v>
      </c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</row>
    <row r="77" spans="1:28" ht="68.400000000000006" customHeight="1" x14ac:dyDescent="0.3">
      <c r="A77" s="79" t="s">
        <v>43</v>
      </c>
      <c r="B77" s="80"/>
      <c r="C77" s="80"/>
      <c r="D77" s="80"/>
      <c r="E77" s="81"/>
      <c r="F77" s="7" t="s">
        <v>33</v>
      </c>
      <c r="G77" s="12">
        <f t="shared" si="82"/>
        <v>10076102.16</v>
      </c>
      <c r="H77" s="9">
        <f>SUM(H78:H79)</f>
        <v>34294.36</v>
      </c>
      <c r="I77" s="9">
        <f t="shared" ref="I77" si="108">SUM(I78:I79)</f>
        <v>714876.62999999989</v>
      </c>
      <c r="J77" s="9">
        <f t="shared" ref="J77" si="109">SUM(J78:J79)</f>
        <v>1095888.53</v>
      </c>
      <c r="K77" s="9">
        <f t="shared" ref="K77:L77" si="110">SUM(K78:K79)</f>
        <v>1067296.1600000001</v>
      </c>
      <c r="L77" s="9">
        <f t="shared" si="110"/>
        <v>379924.58</v>
      </c>
      <c r="M77" s="9">
        <f t="shared" ref="M77:N77" si="111">SUM(M78:M79)</f>
        <v>1005321.9</v>
      </c>
      <c r="N77" s="9">
        <f t="shared" si="111"/>
        <v>1936100</v>
      </c>
      <c r="O77" s="9">
        <f t="shared" ref="O77:P77" si="112">SUM(O78:O79)</f>
        <v>1921200</v>
      </c>
      <c r="P77" s="9">
        <f t="shared" si="112"/>
        <v>1921200</v>
      </c>
      <c r="Q77" s="14" t="s">
        <v>32</v>
      </c>
      <c r="R77" s="14" t="s">
        <v>32</v>
      </c>
      <c r="S77" s="14" t="s">
        <v>32</v>
      </c>
      <c r="T77" s="14" t="s">
        <v>32</v>
      </c>
      <c r="U77" s="14" t="s">
        <v>32</v>
      </c>
      <c r="V77" s="14" t="s">
        <v>32</v>
      </c>
      <c r="W77" s="14" t="s">
        <v>32</v>
      </c>
      <c r="X77" s="14" t="s">
        <v>32</v>
      </c>
      <c r="Y77" s="14" t="s">
        <v>32</v>
      </c>
      <c r="Z77" s="14" t="s">
        <v>32</v>
      </c>
      <c r="AA77" s="14" t="s">
        <v>32</v>
      </c>
      <c r="AB77" s="14" t="s">
        <v>32</v>
      </c>
    </row>
    <row r="78" spans="1:28" ht="81.75" customHeight="1" x14ac:dyDescent="0.3">
      <c r="A78" s="82"/>
      <c r="B78" s="83"/>
      <c r="C78" s="83"/>
      <c r="D78" s="83"/>
      <c r="E78" s="84"/>
      <c r="F78" s="7" t="s">
        <v>34</v>
      </c>
      <c r="G78" s="12">
        <f t="shared" si="82"/>
        <v>10076102.16</v>
      </c>
      <c r="H78" s="9">
        <f>H75</f>
        <v>34294.36</v>
      </c>
      <c r="I78" s="9">
        <f t="shared" ref="I78:N79" si="113">I75</f>
        <v>714876.62999999989</v>
      </c>
      <c r="J78" s="9">
        <f t="shared" si="113"/>
        <v>1095888.53</v>
      </c>
      <c r="K78" s="9">
        <f t="shared" si="113"/>
        <v>1067296.1600000001</v>
      </c>
      <c r="L78" s="9">
        <f t="shared" si="113"/>
        <v>379924.58</v>
      </c>
      <c r="M78" s="9">
        <f t="shared" ref="M78:P78" si="114">M75</f>
        <v>1005321.9</v>
      </c>
      <c r="N78" s="9">
        <f t="shared" si="114"/>
        <v>1936100</v>
      </c>
      <c r="O78" s="9">
        <f t="shared" si="114"/>
        <v>1921200</v>
      </c>
      <c r="P78" s="9">
        <f t="shared" si="114"/>
        <v>1921200</v>
      </c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</row>
    <row r="79" spans="1:28" ht="41.4" customHeight="1" x14ac:dyDescent="0.3">
      <c r="A79" s="85"/>
      <c r="B79" s="86"/>
      <c r="C79" s="86"/>
      <c r="D79" s="86"/>
      <c r="E79" s="87"/>
      <c r="F79" s="7" t="s">
        <v>35</v>
      </c>
      <c r="G79" s="12">
        <f t="shared" si="82"/>
        <v>0</v>
      </c>
      <c r="H79" s="9">
        <f>H76</f>
        <v>0</v>
      </c>
      <c r="I79" s="9">
        <f t="shared" si="113"/>
        <v>0</v>
      </c>
      <c r="J79" s="9">
        <f t="shared" si="113"/>
        <v>0</v>
      </c>
      <c r="K79" s="9">
        <f t="shared" si="113"/>
        <v>0</v>
      </c>
      <c r="L79" s="9">
        <f t="shared" si="113"/>
        <v>0</v>
      </c>
      <c r="M79" s="9">
        <f t="shared" ref="M79" si="115">M76</f>
        <v>0</v>
      </c>
      <c r="N79" s="9">
        <f t="shared" si="113"/>
        <v>0</v>
      </c>
      <c r="O79" s="9">
        <f t="shared" ref="O79:P79" si="116">O76</f>
        <v>0</v>
      </c>
      <c r="P79" s="9">
        <f t="shared" si="116"/>
        <v>0</v>
      </c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</row>
  </sheetData>
  <mergeCells count="329">
    <mergeCell ref="AA77:AA79"/>
    <mergeCell ref="AA14:AA16"/>
    <mergeCell ref="AA17:AA19"/>
    <mergeCell ref="AA20:AA22"/>
    <mergeCell ref="AA26:AA28"/>
    <mergeCell ref="AA29:AA31"/>
    <mergeCell ref="AA32:AA34"/>
    <mergeCell ref="AA36:AA38"/>
    <mergeCell ref="AA39:AA41"/>
    <mergeCell ref="AA48:AA50"/>
    <mergeCell ref="AB71:AB73"/>
    <mergeCell ref="AB17:AB19"/>
    <mergeCell ref="AB65:AB67"/>
    <mergeCell ref="AB68:AB70"/>
    <mergeCell ref="Z74:Z76"/>
    <mergeCell ref="Z77:Z79"/>
    <mergeCell ref="Z48:Z50"/>
    <mergeCell ref="Z52:Z54"/>
    <mergeCell ref="Z55:Z57"/>
    <mergeCell ref="Z58:Z60"/>
    <mergeCell ref="Z61:Z63"/>
    <mergeCell ref="Z65:Z67"/>
    <mergeCell ref="Z68:Z70"/>
    <mergeCell ref="Z71:Z73"/>
    <mergeCell ref="AB77:AB79"/>
    <mergeCell ref="AB58:AB60"/>
    <mergeCell ref="AA52:AA54"/>
    <mergeCell ref="AA55:AA57"/>
    <mergeCell ref="AA58:AA60"/>
    <mergeCell ref="AA61:AA63"/>
    <mergeCell ref="AA65:AA67"/>
    <mergeCell ref="AA68:AA70"/>
    <mergeCell ref="AA71:AA73"/>
    <mergeCell ref="AA74:AA76"/>
    <mergeCell ref="A45:A47"/>
    <mergeCell ref="A32:A34"/>
    <mergeCell ref="B32:B34"/>
    <mergeCell ref="D32:D34"/>
    <mergeCell ref="B45:B47"/>
    <mergeCell ref="A39:A41"/>
    <mergeCell ref="B39:B41"/>
    <mergeCell ref="A48:A50"/>
    <mergeCell ref="Z14:Z16"/>
    <mergeCell ref="Z17:Z19"/>
    <mergeCell ref="Z20:Z22"/>
    <mergeCell ref="Z26:Z28"/>
    <mergeCell ref="Z29:Z31"/>
    <mergeCell ref="Z32:Z34"/>
    <mergeCell ref="Z36:Z38"/>
    <mergeCell ref="Z39:Z41"/>
    <mergeCell ref="W14:W16"/>
    <mergeCell ref="X14:X16"/>
    <mergeCell ref="V39:V41"/>
    <mergeCell ref="W39:W41"/>
    <mergeCell ref="J1:AB1"/>
    <mergeCell ref="V55:V57"/>
    <mergeCell ref="W55:W57"/>
    <mergeCell ref="AB55:AB57"/>
    <mergeCell ref="B55:B57"/>
    <mergeCell ref="C55:C57"/>
    <mergeCell ref="D55:D57"/>
    <mergeCell ref="E55:E57"/>
    <mergeCell ref="Q55:Q57"/>
    <mergeCell ref="R55:R57"/>
    <mergeCell ref="S55:S57"/>
    <mergeCell ref="T55:T57"/>
    <mergeCell ref="U55:U57"/>
    <mergeCell ref="X55:X57"/>
    <mergeCell ref="R17:R19"/>
    <mergeCell ref="S17:S19"/>
    <mergeCell ref="T17:T19"/>
    <mergeCell ref="U17:U19"/>
    <mergeCell ref="V17:V19"/>
    <mergeCell ref="W17:W19"/>
    <mergeCell ref="Q32:Q34"/>
    <mergeCell ref="U26:U28"/>
    <mergeCell ref="Q39:Q41"/>
    <mergeCell ref="B48:B50"/>
    <mergeCell ref="Q77:Q79"/>
    <mergeCell ref="Q58:Q60"/>
    <mergeCell ref="Q48:Q50"/>
    <mergeCell ref="U52:U54"/>
    <mergeCell ref="V52:V54"/>
    <mergeCell ref="W52:W54"/>
    <mergeCell ref="V68:V70"/>
    <mergeCell ref="T48:T50"/>
    <mergeCell ref="U71:U73"/>
    <mergeCell ref="V58:V60"/>
    <mergeCell ref="W58:W60"/>
    <mergeCell ref="R61:R63"/>
    <mergeCell ref="S61:S63"/>
    <mergeCell ref="T61:T63"/>
    <mergeCell ref="U61:U63"/>
    <mergeCell ref="V61:V63"/>
    <mergeCell ref="R77:R79"/>
    <mergeCell ref="S77:S79"/>
    <mergeCell ref="S65:S67"/>
    <mergeCell ref="T71:T73"/>
    <mergeCell ref="U68:U70"/>
    <mergeCell ref="U77:U79"/>
    <mergeCell ref="W61:W63"/>
    <mergeCell ref="V65:V67"/>
    <mergeCell ref="V32:V34"/>
    <mergeCell ref="W32:W34"/>
    <mergeCell ref="Y48:Y50"/>
    <mergeCell ref="X48:X50"/>
    <mergeCell ref="X39:X41"/>
    <mergeCell ref="T39:T41"/>
    <mergeCell ref="E32:E34"/>
    <mergeCell ref="C42:AB44"/>
    <mergeCell ref="C45:AB47"/>
    <mergeCell ref="C32:C34"/>
    <mergeCell ref="R48:R50"/>
    <mergeCell ref="S48:S50"/>
    <mergeCell ref="S32:S34"/>
    <mergeCell ref="T32:T34"/>
    <mergeCell ref="U39:U41"/>
    <mergeCell ref="R39:R41"/>
    <mergeCell ref="S39:S41"/>
    <mergeCell ref="C48:C50"/>
    <mergeCell ref="D48:D50"/>
    <mergeCell ref="E48:E50"/>
    <mergeCell ref="R32:R34"/>
    <mergeCell ref="D26:D28"/>
    <mergeCell ref="E26:E28"/>
    <mergeCell ref="C39:C41"/>
    <mergeCell ref="D39:D41"/>
    <mergeCell ref="E39:E41"/>
    <mergeCell ref="A77:E79"/>
    <mergeCell ref="A61:A63"/>
    <mergeCell ref="B61:B63"/>
    <mergeCell ref="C61:C63"/>
    <mergeCell ref="D61:D63"/>
    <mergeCell ref="E61:E63"/>
    <mergeCell ref="A58:A60"/>
    <mergeCell ref="B58:B60"/>
    <mergeCell ref="C58:C60"/>
    <mergeCell ref="D58:D60"/>
    <mergeCell ref="E58:E60"/>
    <mergeCell ref="A51:B51"/>
    <mergeCell ref="A55:A57"/>
    <mergeCell ref="A42:A44"/>
    <mergeCell ref="B42:B44"/>
    <mergeCell ref="A35:B35"/>
    <mergeCell ref="A68:A70"/>
    <mergeCell ref="C68:C70"/>
    <mergeCell ref="Y29:Y31"/>
    <mergeCell ref="AB29:AB31"/>
    <mergeCell ref="Q29:Q31"/>
    <mergeCell ref="V29:V31"/>
    <mergeCell ref="C26:C28"/>
    <mergeCell ref="R29:R31"/>
    <mergeCell ref="S29:S31"/>
    <mergeCell ref="T29:T31"/>
    <mergeCell ref="W29:W31"/>
    <mergeCell ref="Q26:Q28"/>
    <mergeCell ref="R26:R28"/>
    <mergeCell ref="S26:S28"/>
    <mergeCell ref="T26:T28"/>
    <mergeCell ref="A12:B12"/>
    <mergeCell ref="A11:B11"/>
    <mergeCell ref="B20:B22"/>
    <mergeCell ref="A17:A19"/>
    <mergeCell ref="B17:B19"/>
    <mergeCell ref="C17:C19"/>
    <mergeCell ref="D17:D19"/>
    <mergeCell ref="E17:E19"/>
    <mergeCell ref="B23:B25"/>
    <mergeCell ref="C20:C22"/>
    <mergeCell ref="D20:D22"/>
    <mergeCell ref="E14:E16"/>
    <mergeCell ref="A20:A22"/>
    <mergeCell ref="H8:P8"/>
    <mergeCell ref="V14:V16"/>
    <mergeCell ref="Q14:Q16"/>
    <mergeCell ref="R14:R16"/>
    <mergeCell ref="S14:S16"/>
    <mergeCell ref="T14:T16"/>
    <mergeCell ref="G8:G9"/>
    <mergeCell ref="C14:C16"/>
    <mergeCell ref="D14:D16"/>
    <mergeCell ref="J2:AB2"/>
    <mergeCell ref="A4:AB4"/>
    <mergeCell ref="Q20:Q22"/>
    <mergeCell ref="R20:R22"/>
    <mergeCell ref="S20:S22"/>
    <mergeCell ref="T20:T22"/>
    <mergeCell ref="U20:U22"/>
    <mergeCell ref="V20:V22"/>
    <mergeCell ref="W20:W22"/>
    <mergeCell ref="AB20:AB22"/>
    <mergeCell ref="Q7:Q9"/>
    <mergeCell ref="R7:R9"/>
    <mergeCell ref="S8:S9"/>
    <mergeCell ref="T8:AB8"/>
    <mergeCell ref="S7:AB7"/>
    <mergeCell ref="Q6:AB6"/>
    <mergeCell ref="C6:D6"/>
    <mergeCell ref="B6:B9"/>
    <mergeCell ref="C7:C9"/>
    <mergeCell ref="D7:D9"/>
    <mergeCell ref="F7:F9"/>
    <mergeCell ref="E6:E9"/>
    <mergeCell ref="F6:P6"/>
    <mergeCell ref="G7:P7"/>
    <mergeCell ref="AB36:AB38"/>
    <mergeCell ref="A36:B38"/>
    <mergeCell ref="AB32:AB34"/>
    <mergeCell ref="U14:U16"/>
    <mergeCell ref="Q17:Q19"/>
    <mergeCell ref="X17:X19"/>
    <mergeCell ref="X20:X22"/>
    <mergeCell ref="Y14:Y16"/>
    <mergeCell ref="Y17:Y19"/>
    <mergeCell ref="Y20:Y22"/>
    <mergeCell ref="Y26:Y28"/>
    <mergeCell ref="A23:A25"/>
    <mergeCell ref="E20:E22"/>
    <mergeCell ref="A29:A31"/>
    <mergeCell ref="A26:A28"/>
    <mergeCell ref="B26:B28"/>
    <mergeCell ref="C29:C31"/>
    <mergeCell ref="D29:D31"/>
    <mergeCell ref="E29:E31"/>
    <mergeCell ref="W26:W28"/>
    <mergeCell ref="X26:X28"/>
    <mergeCell ref="AB26:AB28"/>
    <mergeCell ref="V26:V28"/>
    <mergeCell ref="B29:B31"/>
    <mergeCell ref="X77:X79"/>
    <mergeCell ref="V77:V79"/>
    <mergeCell ref="W77:W79"/>
    <mergeCell ref="T77:T79"/>
    <mergeCell ref="A6:A9"/>
    <mergeCell ref="X58:X60"/>
    <mergeCell ref="AB61:AB63"/>
    <mergeCell ref="Y71:Y73"/>
    <mergeCell ref="Y74:Y76"/>
    <mergeCell ref="AB39:AB41"/>
    <mergeCell ref="A13:B13"/>
    <mergeCell ref="AB14:AB16"/>
    <mergeCell ref="A14:B16"/>
    <mergeCell ref="C36:C38"/>
    <mergeCell ref="D36:D38"/>
    <mergeCell ref="E36:E38"/>
    <mergeCell ref="Q36:Q38"/>
    <mergeCell ref="R36:R38"/>
    <mergeCell ref="S36:S38"/>
    <mergeCell ref="T36:T38"/>
    <mergeCell ref="U36:U38"/>
    <mergeCell ref="V36:V38"/>
    <mergeCell ref="W36:W38"/>
    <mergeCell ref="X36:X38"/>
    <mergeCell ref="A52:B54"/>
    <mergeCell ref="C65:C67"/>
    <mergeCell ref="D65:D67"/>
    <mergeCell ref="E65:E67"/>
    <mergeCell ref="Q65:Q67"/>
    <mergeCell ref="T74:T76"/>
    <mergeCell ref="U74:U76"/>
    <mergeCell ref="V74:V76"/>
    <mergeCell ref="W74:W76"/>
    <mergeCell ref="A71:A73"/>
    <mergeCell ref="B71:B73"/>
    <mergeCell ref="E68:E70"/>
    <mergeCell ref="R58:R60"/>
    <mergeCell ref="S58:S60"/>
    <mergeCell ref="T58:T60"/>
    <mergeCell ref="U58:U60"/>
    <mergeCell ref="C71:C73"/>
    <mergeCell ref="D71:D73"/>
    <mergeCell ref="E71:E73"/>
    <mergeCell ref="Q71:Q73"/>
    <mergeCell ref="R71:R73"/>
    <mergeCell ref="S71:S73"/>
    <mergeCell ref="B68:B70"/>
    <mergeCell ref="Q68:Q70"/>
    <mergeCell ref="C52:C54"/>
    <mergeCell ref="D52:D54"/>
    <mergeCell ref="E52:E54"/>
    <mergeCell ref="Q52:Q54"/>
    <mergeCell ref="R52:R54"/>
    <mergeCell ref="S52:S54"/>
    <mergeCell ref="T52:T54"/>
    <mergeCell ref="Q61:Q63"/>
    <mergeCell ref="Y52:Y54"/>
    <mergeCell ref="X52:X54"/>
    <mergeCell ref="X61:X63"/>
    <mergeCell ref="A74:E76"/>
    <mergeCell ref="T68:T70"/>
    <mergeCell ref="R74:R76"/>
    <mergeCell ref="Y55:Y57"/>
    <mergeCell ref="Y58:Y60"/>
    <mergeCell ref="Y61:Y63"/>
    <mergeCell ref="Y65:Y67"/>
    <mergeCell ref="Y68:Y70"/>
    <mergeCell ref="A65:B67"/>
    <mergeCell ref="X74:X76"/>
    <mergeCell ref="R68:R70"/>
    <mergeCell ref="S68:S70"/>
    <mergeCell ref="D68:D70"/>
    <mergeCell ref="A64:B64"/>
    <mergeCell ref="V71:V73"/>
    <mergeCell ref="W65:W67"/>
    <mergeCell ref="X65:X67"/>
    <mergeCell ref="Q74:Q76"/>
    <mergeCell ref="R65:R67"/>
    <mergeCell ref="S74:S76"/>
    <mergeCell ref="X71:X73"/>
    <mergeCell ref="Y77:Y79"/>
    <mergeCell ref="C23:AB25"/>
    <mergeCell ref="T65:T67"/>
    <mergeCell ref="U65:U67"/>
    <mergeCell ref="AB74:AB76"/>
    <mergeCell ref="W71:W73"/>
    <mergeCell ref="U29:U31"/>
    <mergeCell ref="X29:X31"/>
    <mergeCell ref="X32:X34"/>
    <mergeCell ref="AB48:AB50"/>
    <mergeCell ref="W68:W70"/>
    <mergeCell ref="X68:X70"/>
    <mergeCell ref="AB52:AB54"/>
    <mergeCell ref="U48:U50"/>
    <mergeCell ref="V48:V50"/>
    <mergeCell ref="W48:W50"/>
    <mergeCell ref="U32:U34"/>
    <mergeCell ref="Y32:Y34"/>
    <mergeCell ref="Y36:Y38"/>
    <mergeCell ref="Y39:Y41"/>
  </mergeCells>
  <pageMargins left="0.78740157480314965" right="0.78740157480314965" top="1.1417322834645669" bottom="0.59055118110236227" header="0.31496062992125984" footer="0.31496062992125984"/>
  <pageSetup paperSize="9" scale="79" fitToHeight="11" orientation="landscape" r:id="rId1"/>
  <rowBreaks count="6" manualBreakCount="6">
    <brk id="16" max="16383" man="1"/>
    <brk id="22" max="16383" man="1"/>
    <brk id="41" max="25" man="1"/>
    <brk id="47" max="16383" man="1"/>
    <brk id="51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Admin</cp:lastModifiedBy>
  <cp:lastPrinted>2025-02-17T05:39:29Z</cp:lastPrinted>
  <dcterms:created xsi:type="dcterms:W3CDTF">2019-01-22T10:49:40Z</dcterms:created>
  <dcterms:modified xsi:type="dcterms:W3CDTF">2025-02-17T05:46:23Z</dcterms:modified>
</cp:coreProperties>
</file>